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/>
  <xr:revisionPtr revIDLastSave="0" documentId="8_{75B17BFF-4CF5-407C-891D-D2E2900EC87C}" xr6:coauthVersionLast="47" xr6:coauthVersionMax="47" xr10:uidLastSave="{00000000-0000-0000-0000-000000000000}"/>
  <bookViews>
    <workbookView xWindow="-120" yWindow="-120" windowWidth="29040" windowHeight="15720" xr2:uid="{98B1C36A-B289-4374-B0B7-AE48C07686B7}"/>
  </bookViews>
  <sheets>
    <sheet name="data" sheetId="1" r:id="rId1"/>
    <sheet name="R-CPI-U-RS" sheetId="6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U9" i="1" l="1"/>
  <c r="CU10" i="1"/>
  <c r="CU11" i="1"/>
  <c r="CU12" i="1"/>
  <c r="CU13" i="1"/>
  <c r="CU14" i="1"/>
  <c r="CU15" i="1"/>
  <c r="CU16" i="1"/>
  <c r="CU17" i="1"/>
  <c r="CU18" i="1"/>
  <c r="CU19" i="1"/>
  <c r="CU20" i="1"/>
  <c r="CU21" i="1"/>
  <c r="CU22" i="1"/>
  <c r="CU23" i="1"/>
  <c r="CU24" i="1"/>
  <c r="CU25" i="1"/>
  <c r="CU26" i="1"/>
  <c r="CU27" i="1"/>
  <c r="CU28" i="1"/>
  <c r="CU29" i="1"/>
  <c r="CU30" i="1"/>
  <c r="CU31" i="1"/>
  <c r="CU32" i="1"/>
  <c r="CU33" i="1"/>
  <c r="CU34" i="1"/>
  <c r="CU35" i="1"/>
  <c r="CU36" i="1"/>
  <c r="CU37" i="1"/>
  <c r="CU38" i="1"/>
  <c r="CU39" i="1"/>
  <c r="CU40" i="1"/>
  <c r="CU41" i="1"/>
  <c r="CU42" i="1"/>
  <c r="CU43" i="1"/>
  <c r="CU44" i="1"/>
  <c r="CU45" i="1"/>
  <c r="CU46" i="1"/>
  <c r="CU47" i="1"/>
  <c r="CU48" i="1"/>
  <c r="CU49" i="1"/>
  <c r="CU50" i="1"/>
  <c r="CU51" i="1"/>
  <c r="CU52" i="1"/>
  <c r="CU53" i="1"/>
  <c r="CU54" i="1"/>
  <c r="CU55" i="1"/>
  <c r="CU56" i="1"/>
  <c r="CU57" i="1"/>
  <c r="CU58" i="1"/>
  <c r="CU59" i="1"/>
  <c r="CU60" i="1"/>
  <c r="CU61" i="1"/>
  <c r="CU62" i="1"/>
  <c r="CU63" i="1"/>
  <c r="CU64" i="1"/>
  <c r="CU65" i="1"/>
  <c r="CU66" i="1"/>
  <c r="CU67" i="1"/>
  <c r="CU68" i="1"/>
  <c r="CU69" i="1"/>
  <c r="CU70" i="1"/>
  <c r="CU71" i="1"/>
  <c r="CU72" i="1"/>
  <c r="CU73" i="1"/>
  <c r="CU74" i="1"/>
  <c r="CU75" i="1"/>
  <c r="CU76" i="1"/>
  <c r="CU77" i="1"/>
  <c r="CU78" i="1"/>
  <c r="CU79" i="1"/>
  <c r="CU80" i="1"/>
  <c r="CU81" i="1"/>
  <c r="CU82" i="1"/>
  <c r="CU83" i="1"/>
  <c r="CU84" i="1"/>
  <c r="CU85" i="1"/>
  <c r="CU86" i="1"/>
  <c r="CU87" i="1"/>
  <c r="CU88" i="1"/>
  <c r="CU89" i="1"/>
  <c r="CU90" i="1"/>
  <c r="CU91" i="1"/>
  <c r="CU92" i="1"/>
  <c r="CU93" i="1"/>
  <c r="CU94" i="1"/>
  <c r="CU95" i="1"/>
  <c r="CU96" i="1"/>
  <c r="CU97" i="1"/>
  <c r="CU98" i="1"/>
  <c r="CU99" i="1"/>
  <c r="CU100" i="1"/>
  <c r="CU101" i="1"/>
  <c r="CU102" i="1"/>
  <c r="CU103" i="1"/>
  <c r="CU104" i="1"/>
  <c r="CU105" i="1"/>
  <c r="CU106" i="1"/>
  <c r="CU107" i="1"/>
  <c r="CU108" i="1"/>
  <c r="CU109" i="1"/>
  <c r="CU110" i="1"/>
  <c r="CU111" i="1"/>
  <c r="CU112" i="1"/>
  <c r="CU113" i="1"/>
  <c r="CU114" i="1"/>
  <c r="CU115" i="1"/>
  <c r="CU116" i="1"/>
  <c r="CU117" i="1"/>
  <c r="CU118" i="1"/>
  <c r="CU119" i="1"/>
  <c r="CU120" i="1"/>
  <c r="CU121" i="1"/>
  <c r="CU122" i="1"/>
  <c r="CU123" i="1"/>
  <c r="CU124" i="1"/>
  <c r="CU125" i="1"/>
  <c r="CU126" i="1"/>
  <c r="CU127" i="1"/>
  <c r="CU128" i="1"/>
  <c r="CU8" i="1"/>
  <c r="P44" i="60"/>
  <c r="P45" i="60"/>
  <c r="P46" i="60"/>
  <c r="P47" i="60"/>
  <c r="P48" i="60"/>
  <c r="P49" i="60"/>
  <c r="P50" i="60"/>
  <c r="P51" i="60"/>
  <c r="P52" i="60"/>
  <c r="P53" i="60"/>
  <c r="NW7" i="1"/>
  <c r="EA93" i="1"/>
  <c r="NX7" i="1"/>
  <c r="NY7" i="1"/>
  <c r="NU7" i="1"/>
  <c r="NV7" i="1"/>
  <c r="NS7" i="1"/>
  <c r="NT7" i="1"/>
  <c r="NR7" i="1"/>
  <c r="KI9" i="1"/>
  <c r="KI10" i="1"/>
  <c r="KI11" i="1"/>
  <c r="KI12" i="1"/>
  <c r="KI13" i="1"/>
  <c r="KI14" i="1"/>
  <c r="KI15" i="1"/>
  <c r="KI16" i="1"/>
  <c r="KI17" i="1"/>
  <c r="KI18" i="1"/>
  <c r="KI19" i="1"/>
  <c r="KI20" i="1"/>
  <c r="KI21" i="1"/>
  <c r="KI22" i="1"/>
  <c r="KI23" i="1"/>
  <c r="KI24" i="1"/>
  <c r="KI25" i="1"/>
  <c r="KI26" i="1"/>
  <c r="KI27" i="1"/>
  <c r="KI28" i="1"/>
  <c r="KI29" i="1"/>
  <c r="KI30" i="1"/>
  <c r="KI31" i="1"/>
  <c r="KI32" i="1"/>
  <c r="KI33" i="1"/>
  <c r="KI34" i="1"/>
  <c r="KI35" i="1"/>
  <c r="KI36" i="1"/>
  <c r="KI37" i="1"/>
  <c r="KI38" i="1"/>
  <c r="KI39" i="1"/>
  <c r="KI40" i="1"/>
  <c r="KI41" i="1"/>
  <c r="KI42" i="1"/>
  <c r="KI43" i="1"/>
  <c r="KI44" i="1"/>
  <c r="KI45" i="1"/>
  <c r="KI46" i="1"/>
  <c r="KI47" i="1"/>
  <c r="KI48" i="1"/>
  <c r="KI49" i="1"/>
  <c r="KI50" i="1"/>
  <c r="KI51" i="1"/>
  <c r="KI52" i="1"/>
  <c r="KI53" i="1"/>
  <c r="KI54" i="1"/>
  <c r="KI55" i="1"/>
  <c r="KI56" i="1"/>
  <c r="KI57" i="1"/>
  <c r="KI58" i="1"/>
  <c r="KI59" i="1"/>
  <c r="KI60" i="1"/>
  <c r="KI61" i="1"/>
  <c r="KI62" i="1"/>
  <c r="KI63" i="1"/>
  <c r="KI64" i="1"/>
  <c r="KI65" i="1"/>
  <c r="KI66" i="1"/>
  <c r="KI67" i="1"/>
  <c r="KI68" i="1"/>
  <c r="KI69" i="1"/>
  <c r="KI70" i="1"/>
  <c r="KI71" i="1"/>
  <c r="KI72" i="1"/>
  <c r="KI73" i="1"/>
  <c r="KI74" i="1"/>
  <c r="KI75" i="1"/>
  <c r="KI76" i="1"/>
  <c r="KI77" i="1"/>
  <c r="KI78" i="1"/>
  <c r="KI79" i="1"/>
  <c r="KI80" i="1"/>
  <c r="KI81" i="1"/>
  <c r="KI82" i="1"/>
  <c r="KI83" i="1"/>
  <c r="KI84" i="1"/>
  <c r="KI85" i="1"/>
  <c r="KI86" i="1"/>
  <c r="KI87" i="1"/>
  <c r="KI88" i="1"/>
  <c r="KI89" i="1"/>
  <c r="KI90" i="1"/>
  <c r="KI91" i="1"/>
  <c r="KI92" i="1"/>
  <c r="KI93" i="1"/>
  <c r="KI94" i="1"/>
  <c r="KI95" i="1"/>
  <c r="KI96" i="1"/>
  <c r="KI97" i="1"/>
  <c r="KI98" i="1"/>
  <c r="KI99" i="1"/>
  <c r="KI100" i="1"/>
  <c r="KI101" i="1"/>
  <c r="KI102" i="1"/>
  <c r="KI103" i="1"/>
  <c r="KI104" i="1"/>
  <c r="KI105" i="1"/>
  <c r="KI106" i="1"/>
  <c r="KI107" i="1"/>
  <c r="KI108" i="1"/>
  <c r="KI109" i="1"/>
  <c r="KI110" i="1"/>
  <c r="KI111" i="1"/>
  <c r="KI112" i="1"/>
  <c r="KI113" i="1"/>
  <c r="KI114" i="1"/>
  <c r="KI115" i="1"/>
  <c r="KI116" i="1"/>
  <c r="KI117" i="1"/>
  <c r="KI118" i="1"/>
  <c r="KI119" i="1"/>
  <c r="KI120" i="1"/>
  <c r="KI121" i="1"/>
  <c r="KI122" i="1"/>
  <c r="KI123" i="1"/>
  <c r="KI124" i="1"/>
  <c r="KI125" i="1"/>
  <c r="KI126" i="1"/>
  <c r="KI127" i="1"/>
  <c r="KI128" i="1"/>
  <c r="KI8" i="1"/>
  <c r="KH9" i="1"/>
  <c r="KH10" i="1"/>
  <c r="KH11" i="1"/>
  <c r="KH12" i="1"/>
  <c r="KH13" i="1"/>
  <c r="KH14" i="1"/>
  <c r="KH15" i="1"/>
  <c r="KH16" i="1"/>
  <c r="KH17" i="1"/>
  <c r="KH18" i="1"/>
  <c r="KH19" i="1"/>
  <c r="KH20" i="1"/>
  <c r="KH21" i="1"/>
  <c r="KH22" i="1"/>
  <c r="KH23" i="1"/>
  <c r="KH24" i="1"/>
  <c r="KH25" i="1"/>
  <c r="KH26" i="1"/>
  <c r="KH27" i="1"/>
  <c r="KH28" i="1"/>
  <c r="KH29" i="1"/>
  <c r="KH30" i="1"/>
  <c r="KH31" i="1"/>
  <c r="KH32" i="1"/>
  <c r="KH33" i="1"/>
  <c r="KH34" i="1"/>
  <c r="KH35" i="1"/>
  <c r="KH36" i="1"/>
  <c r="KH37" i="1"/>
  <c r="KH38" i="1"/>
  <c r="KH39" i="1"/>
  <c r="KH40" i="1"/>
  <c r="KH41" i="1"/>
  <c r="KH42" i="1"/>
  <c r="KH43" i="1"/>
  <c r="KH44" i="1"/>
  <c r="KH45" i="1"/>
  <c r="KH46" i="1"/>
  <c r="KH47" i="1"/>
  <c r="KH48" i="1"/>
  <c r="KH49" i="1"/>
  <c r="KH50" i="1"/>
  <c r="KH51" i="1"/>
  <c r="KH52" i="1"/>
  <c r="KH53" i="1"/>
  <c r="KH54" i="1"/>
  <c r="KH55" i="1"/>
  <c r="KH56" i="1"/>
  <c r="KH57" i="1"/>
  <c r="KH58" i="1"/>
  <c r="KH59" i="1"/>
  <c r="KH60" i="1"/>
  <c r="KH61" i="1"/>
  <c r="KH62" i="1"/>
  <c r="KH63" i="1"/>
  <c r="KH64" i="1"/>
  <c r="KH65" i="1"/>
  <c r="KH66" i="1"/>
  <c r="KH67" i="1"/>
  <c r="KH68" i="1"/>
  <c r="KH69" i="1"/>
  <c r="KH70" i="1"/>
  <c r="KH71" i="1"/>
  <c r="KH72" i="1"/>
  <c r="KH73" i="1"/>
  <c r="KH74" i="1"/>
  <c r="KH75" i="1"/>
  <c r="KH76" i="1"/>
  <c r="KH77" i="1"/>
  <c r="KH78" i="1"/>
  <c r="KH79" i="1"/>
  <c r="KH80" i="1"/>
  <c r="KH81" i="1"/>
  <c r="KH82" i="1"/>
  <c r="KH83" i="1"/>
  <c r="KH84" i="1"/>
  <c r="KH85" i="1"/>
  <c r="KH86" i="1"/>
  <c r="KH87" i="1"/>
  <c r="KH88" i="1"/>
  <c r="KH89" i="1"/>
  <c r="KH90" i="1"/>
  <c r="KH91" i="1"/>
  <c r="KH92" i="1"/>
  <c r="KH93" i="1"/>
  <c r="KH94" i="1"/>
  <c r="KH95" i="1"/>
  <c r="KH96" i="1"/>
  <c r="KH97" i="1"/>
  <c r="KH98" i="1"/>
  <c r="KH99" i="1"/>
  <c r="KH100" i="1"/>
  <c r="KH101" i="1"/>
  <c r="KH102" i="1"/>
  <c r="KH103" i="1"/>
  <c r="KH104" i="1"/>
  <c r="KH105" i="1"/>
  <c r="KH106" i="1"/>
  <c r="KH107" i="1"/>
  <c r="KH108" i="1"/>
  <c r="KH109" i="1"/>
  <c r="KH110" i="1"/>
  <c r="KH111" i="1"/>
  <c r="KH112" i="1"/>
  <c r="KH113" i="1"/>
  <c r="KH114" i="1"/>
  <c r="KH115" i="1"/>
  <c r="KH116" i="1"/>
  <c r="KH117" i="1"/>
  <c r="KH118" i="1"/>
  <c r="KH119" i="1"/>
  <c r="KH120" i="1"/>
  <c r="KH121" i="1"/>
  <c r="KH122" i="1"/>
  <c r="KH123" i="1"/>
  <c r="KH124" i="1"/>
  <c r="KH125" i="1"/>
  <c r="KH126" i="1"/>
  <c r="KH127" i="1"/>
  <c r="KH128" i="1"/>
  <c r="KH8" i="1"/>
  <c r="CG8" i="1"/>
  <c r="CG11" i="1"/>
  <c r="CG12" i="1"/>
  <c r="CG13" i="1"/>
  <c r="CG14" i="1"/>
  <c r="CG16" i="1"/>
  <c r="CG21" i="1"/>
  <c r="CG24" i="1"/>
  <c r="CG26" i="1"/>
  <c r="CG27" i="1"/>
  <c r="CG28" i="1"/>
  <c r="CG29" i="1"/>
  <c r="CG32" i="1"/>
  <c r="CG33" i="1"/>
  <c r="CG37" i="1"/>
  <c r="CG40" i="1"/>
  <c r="CG43" i="1"/>
  <c r="CG46" i="1"/>
  <c r="CG48" i="1"/>
  <c r="CG51" i="1"/>
  <c r="CG56" i="1"/>
  <c r="CG58" i="1"/>
  <c r="CG59" i="1"/>
  <c r="CG64" i="1"/>
  <c r="CG67" i="1"/>
  <c r="CG68" i="1"/>
  <c r="CG72" i="1"/>
  <c r="CG73" i="1"/>
  <c r="CG74" i="1"/>
  <c r="CG76" i="1"/>
  <c r="CG78" i="1"/>
  <c r="CG79" i="1"/>
  <c r="CG83" i="1"/>
  <c r="CG86" i="1"/>
  <c r="CG88" i="1"/>
  <c r="CG89" i="1"/>
  <c r="CG90" i="1"/>
  <c r="CG92" i="1"/>
  <c r="CG93" i="1"/>
  <c r="CG95" i="1"/>
  <c r="CG98" i="1"/>
  <c r="CG99" i="1"/>
  <c r="CG100" i="1"/>
  <c r="CG111" i="1"/>
  <c r="CG112" i="1"/>
  <c r="CG115" i="1"/>
  <c r="CG116" i="1"/>
  <c r="CG118" i="1"/>
  <c r="CG121" i="1"/>
  <c r="CG125" i="1"/>
  <c r="CG128" i="1"/>
  <c r="CG10" i="1"/>
  <c r="CG18" i="1"/>
  <c r="CG20" i="1"/>
  <c r="CG22" i="1"/>
  <c r="CG30" i="1"/>
  <c r="CG34" i="1"/>
  <c r="CG38" i="1"/>
  <c r="CG42" i="1"/>
  <c r="CG44" i="1"/>
  <c r="CG50" i="1"/>
  <c r="CG52" i="1"/>
  <c r="CG54" i="1"/>
  <c r="CG60" i="1"/>
  <c r="CG62" i="1"/>
  <c r="CG66" i="1"/>
  <c r="CG70" i="1"/>
  <c r="CG75" i="1"/>
  <c r="CG80" i="1"/>
  <c r="CG82" i="1"/>
  <c r="CG84" i="1"/>
  <c r="CG91" i="1"/>
  <c r="CG102" i="1"/>
  <c r="CG107" i="1"/>
  <c r="CG109" i="1"/>
  <c r="CG114" i="1"/>
  <c r="CG123" i="1"/>
  <c r="CG15" i="1"/>
  <c r="CG23" i="1"/>
  <c r="CG31" i="1"/>
  <c r="CG39" i="1"/>
  <c r="CG47" i="1"/>
  <c r="CG55" i="1"/>
  <c r="CG63" i="1"/>
  <c r="CG71" i="1"/>
  <c r="CG87" i="1"/>
  <c r="CG103" i="1"/>
  <c r="CG119" i="1"/>
  <c r="CD8" i="1"/>
  <c r="CD9" i="1"/>
  <c r="CD10" i="1"/>
  <c r="CD11" i="1"/>
  <c r="CD12" i="1"/>
  <c r="CD13" i="1"/>
  <c r="CD14" i="1"/>
  <c r="CD15" i="1"/>
  <c r="CD16" i="1"/>
  <c r="CD17" i="1"/>
  <c r="CD18" i="1"/>
  <c r="CD19" i="1"/>
  <c r="CD20" i="1"/>
  <c r="CD21" i="1"/>
  <c r="CD22" i="1"/>
  <c r="CD23" i="1"/>
  <c r="CD24" i="1"/>
  <c r="CD25" i="1"/>
  <c r="CD26" i="1"/>
  <c r="CD27" i="1"/>
  <c r="CD28" i="1"/>
  <c r="CD29" i="1"/>
  <c r="CD30" i="1"/>
  <c r="CD31" i="1"/>
  <c r="CD32" i="1"/>
  <c r="CD33" i="1"/>
  <c r="CD34" i="1"/>
  <c r="CD35" i="1"/>
  <c r="CD36" i="1"/>
  <c r="CD37" i="1"/>
  <c r="CD38" i="1"/>
  <c r="CD39" i="1"/>
  <c r="CD40" i="1"/>
  <c r="CD41" i="1"/>
  <c r="CD42" i="1"/>
  <c r="CD43" i="1"/>
  <c r="CD44" i="1"/>
  <c r="CD45" i="1"/>
  <c r="CD46" i="1"/>
  <c r="CD47" i="1"/>
  <c r="CD48" i="1"/>
  <c r="CD49" i="1"/>
  <c r="CD50" i="1"/>
  <c r="CD51" i="1"/>
  <c r="CD52" i="1"/>
  <c r="CD53" i="1"/>
  <c r="CD54" i="1"/>
  <c r="CD55" i="1"/>
  <c r="CD56" i="1"/>
  <c r="CD57" i="1"/>
  <c r="CD58" i="1"/>
  <c r="CD59" i="1"/>
  <c r="CD60" i="1"/>
  <c r="CD61" i="1"/>
  <c r="CD62" i="1"/>
  <c r="CD63" i="1"/>
  <c r="CD64" i="1"/>
  <c r="CD65" i="1"/>
  <c r="CD66" i="1"/>
  <c r="CD67" i="1"/>
  <c r="CD68" i="1"/>
  <c r="CD69" i="1"/>
  <c r="CD70" i="1"/>
  <c r="CD71" i="1"/>
  <c r="CD72" i="1"/>
  <c r="CD73" i="1"/>
  <c r="CD74" i="1"/>
  <c r="CD75" i="1"/>
  <c r="CD76" i="1"/>
  <c r="CD77" i="1"/>
  <c r="CD78" i="1"/>
  <c r="CD79" i="1"/>
  <c r="CD80" i="1"/>
  <c r="CD81" i="1"/>
  <c r="CD82" i="1"/>
  <c r="CD83" i="1"/>
  <c r="CD84" i="1"/>
  <c r="CD85" i="1"/>
  <c r="CD86" i="1"/>
  <c r="CD87" i="1"/>
  <c r="CD88" i="1"/>
  <c r="CD89" i="1"/>
  <c r="CD90" i="1"/>
  <c r="CD91" i="1"/>
  <c r="CD92" i="1"/>
  <c r="CD93" i="1"/>
  <c r="CD94" i="1"/>
  <c r="CD95" i="1"/>
  <c r="CD96" i="1"/>
  <c r="CD97" i="1"/>
  <c r="CD98" i="1"/>
  <c r="CD99" i="1"/>
  <c r="CD100" i="1"/>
  <c r="CD101" i="1"/>
  <c r="CD102" i="1"/>
  <c r="CD103" i="1"/>
  <c r="CD104" i="1"/>
  <c r="CD105" i="1"/>
  <c r="CD106" i="1"/>
  <c r="CD107" i="1"/>
  <c r="CD108" i="1"/>
  <c r="CD109" i="1"/>
  <c r="CD110" i="1"/>
  <c r="CD111" i="1"/>
  <c r="CD112" i="1"/>
  <c r="CD113" i="1"/>
  <c r="CD114" i="1"/>
  <c r="CD115" i="1"/>
  <c r="CD116" i="1"/>
  <c r="CD117" i="1"/>
  <c r="CD118" i="1"/>
  <c r="CD119" i="1"/>
  <c r="CD120" i="1"/>
  <c r="CD121" i="1"/>
  <c r="CD122" i="1"/>
  <c r="CD123" i="1"/>
  <c r="CD124" i="1"/>
  <c r="CD125" i="1"/>
  <c r="CD126" i="1"/>
  <c r="CD127" i="1"/>
  <c r="CD128" i="1"/>
  <c r="FQ17" i="1"/>
  <c r="FQ28" i="1"/>
  <c r="FQ39" i="1"/>
  <c r="FQ50" i="1"/>
  <c r="FQ61" i="1"/>
  <c r="FQ72" i="1"/>
  <c r="FQ83" i="1"/>
  <c r="FQ94" i="1"/>
  <c r="FQ105" i="1"/>
  <c r="FQ116" i="1"/>
  <c r="FQ127" i="1"/>
  <c r="NP7" i="1"/>
  <c r="NQ7" i="1"/>
  <c r="NH9" i="1"/>
  <c r="NI9" i="1"/>
  <c r="NJ9" i="1"/>
  <c r="NK9" i="1"/>
  <c r="NL9" i="1"/>
  <c r="NH10" i="1"/>
  <c r="NI10" i="1"/>
  <c r="NJ10" i="1"/>
  <c r="NK10" i="1"/>
  <c r="NL10" i="1"/>
  <c r="NH11" i="1"/>
  <c r="NI11" i="1"/>
  <c r="NJ11" i="1"/>
  <c r="NK11" i="1"/>
  <c r="NL11" i="1"/>
  <c r="NH12" i="1"/>
  <c r="NI12" i="1"/>
  <c r="NJ12" i="1"/>
  <c r="NK12" i="1"/>
  <c r="NL12" i="1"/>
  <c r="NH13" i="1"/>
  <c r="NI13" i="1"/>
  <c r="NJ13" i="1"/>
  <c r="NK13" i="1"/>
  <c r="NL13" i="1"/>
  <c r="NH14" i="1"/>
  <c r="NI14" i="1"/>
  <c r="NJ14" i="1"/>
  <c r="NK14" i="1"/>
  <c r="NL14" i="1"/>
  <c r="NH15" i="1"/>
  <c r="NI15" i="1"/>
  <c r="NJ15" i="1"/>
  <c r="NK15" i="1"/>
  <c r="NL15" i="1"/>
  <c r="NH16" i="1"/>
  <c r="NI16" i="1"/>
  <c r="NJ16" i="1"/>
  <c r="NK16" i="1"/>
  <c r="NL16" i="1"/>
  <c r="NH17" i="1"/>
  <c r="NI17" i="1"/>
  <c r="NJ17" i="1"/>
  <c r="NK17" i="1"/>
  <c r="NL17" i="1"/>
  <c r="NH18" i="1"/>
  <c r="NI18" i="1"/>
  <c r="NJ18" i="1"/>
  <c r="NK18" i="1"/>
  <c r="NL18" i="1"/>
  <c r="NH19" i="1"/>
  <c r="NI19" i="1"/>
  <c r="NJ19" i="1"/>
  <c r="NK19" i="1"/>
  <c r="NL19" i="1"/>
  <c r="NH20" i="1"/>
  <c r="NI20" i="1"/>
  <c r="NJ20" i="1"/>
  <c r="NK20" i="1"/>
  <c r="NL20" i="1"/>
  <c r="NH21" i="1"/>
  <c r="NI21" i="1"/>
  <c r="NJ21" i="1"/>
  <c r="NK21" i="1"/>
  <c r="NL21" i="1"/>
  <c r="NH22" i="1"/>
  <c r="NI22" i="1"/>
  <c r="NJ22" i="1"/>
  <c r="NK22" i="1"/>
  <c r="NL22" i="1"/>
  <c r="NH23" i="1"/>
  <c r="NI23" i="1"/>
  <c r="NJ23" i="1"/>
  <c r="NK23" i="1"/>
  <c r="NL23" i="1"/>
  <c r="NH24" i="1"/>
  <c r="NI24" i="1"/>
  <c r="NJ24" i="1"/>
  <c r="NK24" i="1"/>
  <c r="NL24" i="1"/>
  <c r="NH25" i="1"/>
  <c r="NI25" i="1"/>
  <c r="NJ25" i="1"/>
  <c r="NK25" i="1"/>
  <c r="NL25" i="1"/>
  <c r="NH26" i="1"/>
  <c r="NI26" i="1"/>
  <c r="NJ26" i="1"/>
  <c r="NK26" i="1"/>
  <c r="NL26" i="1"/>
  <c r="NH27" i="1"/>
  <c r="NI27" i="1"/>
  <c r="NJ27" i="1"/>
  <c r="NK27" i="1"/>
  <c r="NL27" i="1"/>
  <c r="NH28" i="1"/>
  <c r="NI28" i="1"/>
  <c r="NJ28" i="1"/>
  <c r="NK28" i="1"/>
  <c r="NL28" i="1"/>
  <c r="NH29" i="1"/>
  <c r="NI29" i="1"/>
  <c r="NJ29" i="1"/>
  <c r="NK29" i="1"/>
  <c r="NL29" i="1"/>
  <c r="NH30" i="1"/>
  <c r="NI30" i="1"/>
  <c r="NJ30" i="1"/>
  <c r="NK30" i="1"/>
  <c r="NL30" i="1"/>
  <c r="NH31" i="1"/>
  <c r="NI31" i="1"/>
  <c r="NJ31" i="1"/>
  <c r="NK31" i="1"/>
  <c r="NL31" i="1"/>
  <c r="NH32" i="1"/>
  <c r="NI32" i="1"/>
  <c r="NJ32" i="1"/>
  <c r="NK32" i="1"/>
  <c r="NL32" i="1"/>
  <c r="NH33" i="1"/>
  <c r="NI33" i="1"/>
  <c r="NJ33" i="1"/>
  <c r="NK33" i="1"/>
  <c r="NL33" i="1"/>
  <c r="NH34" i="1"/>
  <c r="NI34" i="1"/>
  <c r="NJ34" i="1"/>
  <c r="NK34" i="1"/>
  <c r="NL34" i="1"/>
  <c r="NH35" i="1"/>
  <c r="NI35" i="1"/>
  <c r="NJ35" i="1"/>
  <c r="NK35" i="1"/>
  <c r="NL35" i="1"/>
  <c r="NH36" i="1"/>
  <c r="NI36" i="1"/>
  <c r="NJ36" i="1"/>
  <c r="NK36" i="1"/>
  <c r="NL36" i="1"/>
  <c r="NH37" i="1"/>
  <c r="NI37" i="1"/>
  <c r="NJ37" i="1"/>
  <c r="NK37" i="1"/>
  <c r="NL37" i="1"/>
  <c r="NH38" i="1"/>
  <c r="NI38" i="1"/>
  <c r="NJ38" i="1"/>
  <c r="NK38" i="1"/>
  <c r="NL38" i="1"/>
  <c r="NH39" i="1"/>
  <c r="NI39" i="1"/>
  <c r="NJ39" i="1"/>
  <c r="NK39" i="1"/>
  <c r="NL39" i="1"/>
  <c r="NH40" i="1"/>
  <c r="NI40" i="1"/>
  <c r="NJ40" i="1"/>
  <c r="NK40" i="1"/>
  <c r="NL40" i="1"/>
  <c r="NH41" i="1"/>
  <c r="NI41" i="1"/>
  <c r="NJ41" i="1"/>
  <c r="NK41" i="1"/>
  <c r="NL41" i="1"/>
  <c r="NH42" i="1"/>
  <c r="NI42" i="1"/>
  <c r="NJ42" i="1"/>
  <c r="NK42" i="1"/>
  <c r="NL42" i="1"/>
  <c r="NH43" i="1"/>
  <c r="NI43" i="1"/>
  <c r="NJ43" i="1"/>
  <c r="NK43" i="1"/>
  <c r="NL43" i="1"/>
  <c r="NH44" i="1"/>
  <c r="NI44" i="1"/>
  <c r="NJ44" i="1"/>
  <c r="NK44" i="1"/>
  <c r="NL44" i="1"/>
  <c r="NH45" i="1"/>
  <c r="NI45" i="1"/>
  <c r="NJ45" i="1"/>
  <c r="NK45" i="1"/>
  <c r="NL45" i="1"/>
  <c r="NH46" i="1"/>
  <c r="NI46" i="1"/>
  <c r="NJ46" i="1"/>
  <c r="NK46" i="1"/>
  <c r="NL46" i="1"/>
  <c r="NH47" i="1"/>
  <c r="NI47" i="1"/>
  <c r="NJ47" i="1"/>
  <c r="NK47" i="1"/>
  <c r="NL47" i="1"/>
  <c r="NH48" i="1"/>
  <c r="NI48" i="1"/>
  <c r="NJ48" i="1"/>
  <c r="NK48" i="1"/>
  <c r="NL48" i="1"/>
  <c r="NH49" i="1"/>
  <c r="NI49" i="1"/>
  <c r="NJ49" i="1"/>
  <c r="NK49" i="1"/>
  <c r="NL49" i="1"/>
  <c r="NH50" i="1"/>
  <c r="NI50" i="1"/>
  <c r="NJ50" i="1"/>
  <c r="NK50" i="1"/>
  <c r="NL50" i="1"/>
  <c r="NH51" i="1"/>
  <c r="NI51" i="1"/>
  <c r="NJ51" i="1"/>
  <c r="NK51" i="1"/>
  <c r="NL51" i="1"/>
  <c r="NH52" i="1"/>
  <c r="NI52" i="1"/>
  <c r="NJ52" i="1"/>
  <c r="NK52" i="1"/>
  <c r="NL52" i="1"/>
  <c r="NH53" i="1"/>
  <c r="NI53" i="1"/>
  <c r="NJ53" i="1"/>
  <c r="NK53" i="1"/>
  <c r="NL53" i="1"/>
  <c r="NH54" i="1"/>
  <c r="NI54" i="1"/>
  <c r="NJ54" i="1"/>
  <c r="NK54" i="1"/>
  <c r="NL54" i="1"/>
  <c r="NH55" i="1"/>
  <c r="NI55" i="1"/>
  <c r="NJ55" i="1"/>
  <c r="NK55" i="1"/>
  <c r="NL55" i="1"/>
  <c r="NH56" i="1"/>
  <c r="NI56" i="1"/>
  <c r="NJ56" i="1"/>
  <c r="NK56" i="1"/>
  <c r="NL56" i="1"/>
  <c r="NH57" i="1"/>
  <c r="NI57" i="1"/>
  <c r="NJ57" i="1"/>
  <c r="NK57" i="1"/>
  <c r="NL57" i="1"/>
  <c r="NH58" i="1"/>
  <c r="NI58" i="1"/>
  <c r="NJ58" i="1"/>
  <c r="NK58" i="1"/>
  <c r="NL58" i="1"/>
  <c r="NH59" i="1"/>
  <c r="NI59" i="1"/>
  <c r="NJ59" i="1"/>
  <c r="NK59" i="1"/>
  <c r="NL59" i="1"/>
  <c r="NH60" i="1"/>
  <c r="NI60" i="1"/>
  <c r="NJ60" i="1"/>
  <c r="NK60" i="1"/>
  <c r="NL60" i="1"/>
  <c r="NH61" i="1"/>
  <c r="NI61" i="1"/>
  <c r="NJ61" i="1"/>
  <c r="NK61" i="1"/>
  <c r="NL61" i="1"/>
  <c r="NH62" i="1"/>
  <c r="NI62" i="1"/>
  <c r="NJ62" i="1"/>
  <c r="NK62" i="1"/>
  <c r="NL62" i="1"/>
  <c r="NH63" i="1"/>
  <c r="NI63" i="1"/>
  <c r="NJ63" i="1"/>
  <c r="NK63" i="1"/>
  <c r="NL63" i="1"/>
  <c r="NH64" i="1"/>
  <c r="NI64" i="1"/>
  <c r="NJ64" i="1"/>
  <c r="NK64" i="1"/>
  <c r="NL64" i="1"/>
  <c r="NH65" i="1"/>
  <c r="NI65" i="1"/>
  <c r="NJ65" i="1"/>
  <c r="NK65" i="1"/>
  <c r="NL65" i="1"/>
  <c r="NH66" i="1"/>
  <c r="NI66" i="1"/>
  <c r="NJ66" i="1"/>
  <c r="NK66" i="1"/>
  <c r="NL66" i="1"/>
  <c r="NH67" i="1"/>
  <c r="NI67" i="1"/>
  <c r="NJ67" i="1"/>
  <c r="NK67" i="1"/>
  <c r="NL67" i="1"/>
  <c r="NH68" i="1"/>
  <c r="NI68" i="1"/>
  <c r="NJ68" i="1"/>
  <c r="NK68" i="1"/>
  <c r="NL68" i="1"/>
  <c r="NH69" i="1"/>
  <c r="NI69" i="1"/>
  <c r="NJ69" i="1"/>
  <c r="NK69" i="1"/>
  <c r="NL69" i="1"/>
  <c r="NH70" i="1"/>
  <c r="NI70" i="1"/>
  <c r="NJ70" i="1"/>
  <c r="NK70" i="1"/>
  <c r="NL70" i="1"/>
  <c r="NH71" i="1"/>
  <c r="NI71" i="1"/>
  <c r="NJ71" i="1"/>
  <c r="NK71" i="1"/>
  <c r="NL71" i="1"/>
  <c r="NH72" i="1"/>
  <c r="NI72" i="1"/>
  <c r="NJ72" i="1"/>
  <c r="NK72" i="1"/>
  <c r="NL72" i="1"/>
  <c r="NH73" i="1"/>
  <c r="NI73" i="1"/>
  <c r="NJ73" i="1"/>
  <c r="NK73" i="1"/>
  <c r="NL73" i="1"/>
  <c r="NH74" i="1"/>
  <c r="NI74" i="1"/>
  <c r="NJ74" i="1"/>
  <c r="NK74" i="1"/>
  <c r="NL74" i="1"/>
  <c r="NH75" i="1"/>
  <c r="NI75" i="1"/>
  <c r="NJ75" i="1"/>
  <c r="NK75" i="1"/>
  <c r="NL75" i="1"/>
  <c r="NH76" i="1"/>
  <c r="NI76" i="1"/>
  <c r="NJ76" i="1"/>
  <c r="NK76" i="1"/>
  <c r="NL76" i="1"/>
  <c r="NH77" i="1"/>
  <c r="NI77" i="1"/>
  <c r="NJ77" i="1"/>
  <c r="NK77" i="1"/>
  <c r="NL77" i="1"/>
  <c r="NH78" i="1"/>
  <c r="NI78" i="1"/>
  <c r="NJ78" i="1"/>
  <c r="NK78" i="1"/>
  <c r="NL78" i="1"/>
  <c r="NH79" i="1"/>
  <c r="NI79" i="1"/>
  <c r="NJ79" i="1"/>
  <c r="NK79" i="1"/>
  <c r="NL79" i="1"/>
  <c r="NH80" i="1"/>
  <c r="NI80" i="1"/>
  <c r="NJ80" i="1"/>
  <c r="NK80" i="1"/>
  <c r="NL80" i="1"/>
  <c r="NH81" i="1"/>
  <c r="NI81" i="1"/>
  <c r="NJ81" i="1"/>
  <c r="NK81" i="1"/>
  <c r="NL81" i="1"/>
  <c r="NH82" i="1"/>
  <c r="NI82" i="1"/>
  <c r="NJ82" i="1"/>
  <c r="NK82" i="1"/>
  <c r="NL82" i="1"/>
  <c r="NH83" i="1"/>
  <c r="NI83" i="1"/>
  <c r="NJ83" i="1"/>
  <c r="NK83" i="1"/>
  <c r="NL83" i="1"/>
  <c r="NH84" i="1"/>
  <c r="NI84" i="1"/>
  <c r="NJ84" i="1"/>
  <c r="NK84" i="1"/>
  <c r="NL84" i="1"/>
  <c r="NH85" i="1"/>
  <c r="NI85" i="1"/>
  <c r="NJ85" i="1"/>
  <c r="NK85" i="1"/>
  <c r="NL85" i="1"/>
  <c r="NH86" i="1"/>
  <c r="NI86" i="1"/>
  <c r="NJ86" i="1"/>
  <c r="NK86" i="1"/>
  <c r="NL86" i="1"/>
  <c r="NH87" i="1"/>
  <c r="NI87" i="1"/>
  <c r="NJ87" i="1"/>
  <c r="NK87" i="1"/>
  <c r="NL87" i="1"/>
  <c r="NH88" i="1"/>
  <c r="NI88" i="1"/>
  <c r="NJ88" i="1"/>
  <c r="NK88" i="1"/>
  <c r="NL88" i="1"/>
  <c r="NH89" i="1"/>
  <c r="NI89" i="1"/>
  <c r="NJ89" i="1"/>
  <c r="NK89" i="1"/>
  <c r="NL89" i="1"/>
  <c r="NH90" i="1"/>
  <c r="NI90" i="1"/>
  <c r="NJ90" i="1"/>
  <c r="NK90" i="1"/>
  <c r="NL90" i="1"/>
  <c r="NH91" i="1"/>
  <c r="NI91" i="1"/>
  <c r="NJ91" i="1"/>
  <c r="NK91" i="1"/>
  <c r="NL91" i="1"/>
  <c r="NH92" i="1"/>
  <c r="NI92" i="1"/>
  <c r="NJ92" i="1"/>
  <c r="NK92" i="1"/>
  <c r="NL92" i="1"/>
  <c r="NH93" i="1"/>
  <c r="NI93" i="1"/>
  <c r="NJ93" i="1"/>
  <c r="NK93" i="1"/>
  <c r="NL93" i="1"/>
  <c r="NH94" i="1"/>
  <c r="NI94" i="1"/>
  <c r="NJ94" i="1"/>
  <c r="NK94" i="1"/>
  <c r="NL94" i="1"/>
  <c r="NH95" i="1"/>
  <c r="NI95" i="1"/>
  <c r="NJ95" i="1"/>
  <c r="NK95" i="1"/>
  <c r="NL95" i="1"/>
  <c r="NH96" i="1"/>
  <c r="NI96" i="1"/>
  <c r="NJ96" i="1"/>
  <c r="NK96" i="1"/>
  <c r="NL96" i="1"/>
  <c r="NH97" i="1"/>
  <c r="NI97" i="1"/>
  <c r="NJ97" i="1"/>
  <c r="NK97" i="1"/>
  <c r="NL97" i="1"/>
  <c r="NH98" i="1"/>
  <c r="NI98" i="1"/>
  <c r="NJ98" i="1"/>
  <c r="NK98" i="1"/>
  <c r="NL98" i="1"/>
  <c r="NH99" i="1"/>
  <c r="NI99" i="1"/>
  <c r="NJ99" i="1"/>
  <c r="NK99" i="1"/>
  <c r="NL99" i="1"/>
  <c r="NH100" i="1"/>
  <c r="NI100" i="1"/>
  <c r="NJ100" i="1"/>
  <c r="NK100" i="1"/>
  <c r="NL100" i="1"/>
  <c r="NH101" i="1"/>
  <c r="NI101" i="1"/>
  <c r="NJ101" i="1"/>
  <c r="NK101" i="1"/>
  <c r="NL101" i="1"/>
  <c r="NH102" i="1"/>
  <c r="NI102" i="1"/>
  <c r="NJ102" i="1"/>
  <c r="NK102" i="1"/>
  <c r="NL102" i="1"/>
  <c r="NH103" i="1"/>
  <c r="NI103" i="1"/>
  <c r="NJ103" i="1"/>
  <c r="NK103" i="1"/>
  <c r="NL103" i="1"/>
  <c r="NH104" i="1"/>
  <c r="NI104" i="1"/>
  <c r="NJ104" i="1"/>
  <c r="NK104" i="1"/>
  <c r="NL104" i="1"/>
  <c r="NH105" i="1"/>
  <c r="NI105" i="1"/>
  <c r="NJ105" i="1"/>
  <c r="NK105" i="1"/>
  <c r="NL105" i="1"/>
  <c r="NH106" i="1"/>
  <c r="NI106" i="1"/>
  <c r="NJ106" i="1"/>
  <c r="NK106" i="1"/>
  <c r="NL106" i="1"/>
  <c r="NH107" i="1"/>
  <c r="NI107" i="1"/>
  <c r="NJ107" i="1"/>
  <c r="NK107" i="1"/>
  <c r="NL107" i="1"/>
  <c r="NH108" i="1"/>
  <c r="NI108" i="1"/>
  <c r="NJ108" i="1"/>
  <c r="NK108" i="1"/>
  <c r="NL108" i="1"/>
  <c r="NH109" i="1"/>
  <c r="NI109" i="1"/>
  <c r="NJ109" i="1"/>
  <c r="NK109" i="1"/>
  <c r="NL109" i="1"/>
  <c r="NH110" i="1"/>
  <c r="NI110" i="1"/>
  <c r="NJ110" i="1"/>
  <c r="NK110" i="1"/>
  <c r="NL110" i="1"/>
  <c r="NH111" i="1"/>
  <c r="NI111" i="1"/>
  <c r="NJ111" i="1"/>
  <c r="NK111" i="1"/>
  <c r="NL111" i="1"/>
  <c r="NH112" i="1"/>
  <c r="NI112" i="1"/>
  <c r="NJ112" i="1"/>
  <c r="NK112" i="1"/>
  <c r="NL112" i="1"/>
  <c r="NH113" i="1"/>
  <c r="NI113" i="1"/>
  <c r="NJ113" i="1"/>
  <c r="NK113" i="1"/>
  <c r="NL113" i="1"/>
  <c r="NH114" i="1"/>
  <c r="NI114" i="1"/>
  <c r="NJ114" i="1"/>
  <c r="NK114" i="1"/>
  <c r="NL114" i="1"/>
  <c r="NH115" i="1"/>
  <c r="NI115" i="1"/>
  <c r="NJ115" i="1"/>
  <c r="NK115" i="1"/>
  <c r="NL115" i="1"/>
  <c r="NH116" i="1"/>
  <c r="NI116" i="1"/>
  <c r="NJ116" i="1"/>
  <c r="NK116" i="1"/>
  <c r="NL116" i="1"/>
  <c r="NH117" i="1"/>
  <c r="NI117" i="1"/>
  <c r="NJ117" i="1"/>
  <c r="NK117" i="1"/>
  <c r="NL117" i="1"/>
  <c r="NH118" i="1"/>
  <c r="NI118" i="1"/>
  <c r="NJ118" i="1"/>
  <c r="NK118" i="1"/>
  <c r="NL118" i="1"/>
  <c r="NH119" i="1"/>
  <c r="NI119" i="1"/>
  <c r="NJ119" i="1"/>
  <c r="NK119" i="1"/>
  <c r="NL119" i="1"/>
  <c r="NH120" i="1"/>
  <c r="NI120" i="1"/>
  <c r="NJ120" i="1"/>
  <c r="NK120" i="1"/>
  <c r="NL120" i="1"/>
  <c r="NH121" i="1"/>
  <c r="NI121" i="1"/>
  <c r="NJ121" i="1"/>
  <c r="NK121" i="1"/>
  <c r="NL121" i="1"/>
  <c r="NH122" i="1"/>
  <c r="NI122" i="1"/>
  <c r="NJ122" i="1"/>
  <c r="NK122" i="1"/>
  <c r="NL122" i="1"/>
  <c r="NH123" i="1"/>
  <c r="NI123" i="1"/>
  <c r="NJ123" i="1"/>
  <c r="NK123" i="1"/>
  <c r="NL123" i="1"/>
  <c r="NH124" i="1"/>
  <c r="NI124" i="1"/>
  <c r="NJ124" i="1"/>
  <c r="NK124" i="1"/>
  <c r="NL124" i="1"/>
  <c r="NH125" i="1"/>
  <c r="NI125" i="1"/>
  <c r="NJ125" i="1"/>
  <c r="NK125" i="1"/>
  <c r="NL125" i="1"/>
  <c r="NH126" i="1"/>
  <c r="NI126" i="1"/>
  <c r="NJ126" i="1"/>
  <c r="NK126" i="1"/>
  <c r="NL126" i="1"/>
  <c r="NH127" i="1"/>
  <c r="NI127" i="1"/>
  <c r="NJ127" i="1"/>
  <c r="NK127" i="1"/>
  <c r="NL127" i="1"/>
  <c r="NH128" i="1"/>
  <c r="NI128" i="1"/>
  <c r="NJ128" i="1"/>
  <c r="NK128" i="1"/>
  <c r="NL128" i="1"/>
  <c r="NI8" i="1"/>
  <c r="NJ8" i="1"/>
  <c r="NK8" i="1"/>
  <c r="NL8" i="1"/>
  <c r="NH8" i="1"/>
  <c r="NH7" i="1"/>
  <c r="NI7" i="1"/>
  <c r="NJ7" i="1"/>
  <c r="NK7" i="1"/>
  <c r="NL7" i="1"/>
  <c r="NO9" i="1"/>
  <c r="NO10" i="1"/>
  <c r="NO11" i="1"/>
  <c r="NO14" i="1"/>
  <c r="NO15" i="1"/>
  <c r="NO16" i="1"/>
  <c r="NO17" i="1"/>
  <c r="NO18" i="1"/>
  <c r="NO19" i="1"/>
  <c r="NO20" i="1"/>
  <c r="NO23" i="1"/>
  <c r="NO25" i="1"/>
  <c r="NO26" i="1"/>
  <c r="NO27" i="1"/>
  <c r="NO28" i="1"/>
  <c r="NO31" i="1"/>
  <c r="NO33" i="1"/>
  <c r="NO34" i="1"/>
  <c r="NO35" i="1"/>
  <c r="NO36" i="1"/>
  <c r="NO37" i="1"/>
  <c r="NO41" i="1"/>
  <c r="NO42" i="1"/>
  <c r="NO43" i="1"/>
  <c r="NO45" i="1"/>
  <c r="NO46" i="1"/>
  <c r="NO48" i="1"/>
  <c r="NO49" i="1"/>
  <c r="NO50" i="1"/>
  <c r="NO51" i="1"/>
  <c r="NO52" i="1"/>
  <c r="NO53" i="1"/>
  <c r="NO54" i="1"/>
  <c r="NO55" i="1"/>
  <c r="NO56" i="1"/>
  <c r="NO58" i="1"/>
  <c r="NO59" i="1"/>
  <c r="NO60" i="1"/>
  <c r="NO61" i="1"/>
  <c r="NO62" i="1"/>
  <c r="NO63" i="1"/>
  <c r="NO64" i="1"/>
  <c r="NO66" i="1"/>
  <c r="NO67" i="1"/>
  <c r="NO68" i="1"/>
  <c r="NO69" i="1"/>
  <c r="NO70" i="1"/>
  <c r="NO71" i="1"/>
  <c r="NO72" i="1"/>
  <c r="NO74" i="1"/>
  <c r="NO75" i="1"/>
  <c r="NO76" i="1"/>
  <c r="NO77" i="1"/>
  <c r="NO78" i="1"/>
  <c r="NO79" i="1"/>
  <c r="NO80" i="1"/>
  <c r="NO82" i="1"/>
  <c r="NO83" i="1"/>
  <c r="NO84" i="1"/>
  <c r="NO85" i="1"/>
  <c r="NO86" i="1"/>
  <c r="NO87" i="1"/>
  <c r="NO88" i="1"/>
  <c r="NO90" i="1"/>
  <c r="NO91" i="1"/>
  <c r="NO93" i="1"/>
  <c r="NO94" i="1"/>
  <c r="NO95" i="1"/>
  <c r="NO96" i="1"/>
  <c r="NO98" i="1"/>
  <c r="NO99" i="1"/>
  <c r="NO100" i="1"/>
  <c r="NO103" i="1"/>
  <c r="NO104" i="1"/>
  <c r="NO106" i="1"/>
  <c r="NO107" i="1"/>
  <c r="NO108" i="1"/>
  <c r="NO109" i="1"/>
  <c r="NO110" i="1"/>
  <c r="NO111" i="1"/>
  <c r="NO112" i="1"/>
  <c r="NO113" i="1"/>
  <c r="NO114" i="1"/>
  <c r="NO115" i="1"/>
  <c r="NO116" i="1"/>
  <c r="NO117" i="1"/>
  <c r="NO119" i="1"/>
  <c r="NO120" i="1"/>
  <c r="NO122" i="1"/>
  <c r="NO123" i="1"/>
  <c r="NO124" i="1"/>
  <c r="NO125" i="1"/>
  <c r="NO126" i="1"/>
  <c r="NO127" i="1"/>
  <c r="NO128" i="1"/>
  <c r="NO8" i="1"/>
  <c r="NO7" i="1"/>
  <c r="NM7" i="1"/>
  <c r="NN7" i="1"/>
  <c r="NG7" i="1"/>
  <c r="NC7" i="1"/>
  <c r="ND7" i="1"/>
  <c r="NE7" i="1"/>
  <c r="NF7" i="1"/>
  <c r="CG117" i="1" l="1"/>
  <c r="CG113" i="1"/>
  <c r="CG105" i="1"/>
  <c r="CG101" i="1"/>
  <c r="CG97" i="1"/>
  <c r="CG85" i="1"/>
  <c r="CG81" i="1"/>
  <c r="CG77" i="1"/>
  <c r="CG69" i="1"/>
  <c r="CG65" i="1"/>
  <c r="CG61" i="1"/>
  <c r="CG57" i="1"/>
  <c r="CG53" i="1"/>
  <c r="CG49" i="1"/>
  <c r="CG45" i="1"/>
  <c r="CG41" i="1"/>
  <c r="CG25" i="1"/>
  <c r="CG124" i="1"/>
  <c r="CG120" i="1"/>
  <c r="CG108" i="1"/>
  <c r="CG104" i="1"/>
  <c r="CG96" i="1"/>
  <c r="CG127" i="1"/>
  <c r="CG17" i="1"/>
  <c r="CG36" i="1"/>
  <c r="CG126" i="1"/>
  <c r="CG122" i="1"/>
  <c r="CG110" i="1"/>
  <c r="CG106" i="1"/>
  <c r="CG94" i="1"/>
  <c r="CG35" i="1"/>
  <c r="CG19" i="1"/>
  <c r="CG9" i="1"/>
  <c r="NO40" i="1"/>
  <c r="NO101" i="1"/>
  <c r="NO121" i="1"/>
  <c r="NO39" i="1"/>
  <c r="NO118" i="1"/>
  <c r="NO92" i="1"/>
  <c r="NO44" i="1"/>
  <c r="NO30" i="1"/>
  <c r="NO22" i="1"/>
  <c r="NO13" i="1"/>
  <c r="NO105" i="1"/>
  <c r="NO97" i="1"/>
  <c r="NO89" i="1"/>
  <c r="NO47" i="1"/>
  <c r="NO102" i="1"/>
  <c r="NO81" i="1"/>
  <c r="NO73" i="1"/>
  <c r="NO65" i="1"/>
  <c r="NO57" i="1"/>
  <c r="NO38" i="1"/>
  <c r="NO32" i="1"/>
  <c r="NO29" i="1"/>
  <c r="NO24" i="1"/>
  <c r="NO21" i="1"/>
  <c r="NO12" i="1"/>
  <c r="MY7" i="1"/>
  <c r="MZ7" i="1"/>
  <c r="NA7" i="1"/>
  <c r="NB7" i="1"/>
  <c r="MX7" i="1"/>
  <c r="HM10" i="1"/>
  <c r="HM11" i="1"/>
  <c r="HM12" i="1"/>
  <c r="HM13" i="1"/>
  <c r="HM14" i="1"/>
  <c r="HM15" i="1"/>
  <c r="HM16" i="1"/>
  <c r="HM17" i="1"/>
  <c r="HM18" i="1"/>
  <c r="HM19" i="1"/>
  <c r="HM20" i="1"/>
  <c r="HM21" i="1"/>
  <c r="HM22" i="1"/>
  <c r="HM23" i="1"/>
  <c r="HM24" i="1"/>
  <c r="HM25" i="1"/>
  <c r="HM26" i="1"/>
  <c r="HM27" i="1"/>
  <c r="HM28" i="1"/>
  <c r="HM29" i="1"/>
  <c r="HM30" i="1"/>
  <c r="HM31" i="1"/>
  <c r="HM32" i="1"/>
  <c r="HM33" i="1"/>
  <c r="HM34" i="1"/>
  <c r="HM35" i="1"/>
  <c r="HM36" i="1"/>
  <c r="HM37" i="1"/>
  <c r="HM38" i="1"/>
  <c r="HM39" i="1"/>
  <c r="HM40" i="1"/>
  <c r="HM41" i="1"/>
  <c r="HM42" i="1"/>
  <c r="HM43" i="1"/>
  <c r="HM44" i="1"/>
  <c r="HM45" i="1"/>
  <c r="HM46" i="1"/>
  <c r="HM47" i="1"/>
  <c r="HM48" i="1"/>
  <c r="HM49" i="1"/>
  <c r="HM50" i="1"/>
  <c r="HM51" i="1"/>
  <c r="HM52" i="1"/>
  <c r="HM53" i="1"/>
  <c r="HM54" i="1"/>
  <c r="HM55" i="1"/>
  <c r="HM56" i="1"/>
  <c r="HM57" i="1"/>
  <c r="HM58" i="1"/>
  <c r="HM59" i="1"/>
  <c r="HM60" i="1"/>
  <c r="HM61" i="1"/>
  <c r="HM62" i="1"/>
  <c r="HM63" i="1"/>
  <c r="HM64" i="1"/>
  <c r="HM65" i="1"/>
  <c r="HM66" i="1"/>
  <c r="HM67" i="1"/>
  <c r="HM68" i="1"/>
  <c r="HM69" i="1"/>
  <c r="HM70" i="1"/>
  <c r="HM71" i="1"/>
  <c r="HM72" i="1"/>
  <c r="HM73" i="1"/>
  <c r="HM74" i="1"/>
  <c r="HM75" i="1"/>
  <c r="HM76" i="1"/>
  <c r="HM77" i="1"/>
  <c r="HM78" i="1"/>
  <c r="HM79" i="1"/>
  <c r="HM80" i="1"/>
  <c r="HM81" i="1"/>
  <c r="HM82" i="1"/>
  <c r="HM83" i="1"/>
  <c r="HM84" i="1"/>
  <c r="HM85" i="1"/>
  <c r="HM86" i="1"/>
  <c r="HM87" i="1"/>
  <c r="HM88" i="1"/>
  <c r="HM89" i="1"/>
  <c r="HM90" i="1"/>
  <c r="HM91" i="1"/>
  <c r="HM92" i="1"/>
  <c r="HM93" i="1"/>
  <c r="HM94" i="1"/>
  <c r="HM95" i="1"/>
  <c r="HM96" i="1"/>
  <c r="HM97" i="1"/>
  <c r="HM98" i="1"/>
  <c r="HM99" i="1"/>
  <c r="HM100" i="1"/>
  <c r="HM101" i="1"/>
  <c r="HM102" i="1"/>
  <c r="HM103" i="1"/>
  <c r="HM104" i="1"/>
  <c r="HM105" i="1"/>
  <c r="HM106" i="1"/>
  <c r="HM107" i="1"/>
  <c r="HM108" i="1"/>
  <c r="HM109" i="1"/>
  <c r="HM110" i="1"/>
  <c r="HM111" i="1"/>
  <c r="HM112" i="1"/>
  <c r="HM113" i="1"/>
  <c r="HM114" i="1"/>
  <c r="HM115" i="1"/>
  <c r="HM116" i="1"/>
  <c r="HM117" i="1"/>
  <c r="HM118" i="1"/>
  <c r="HM119" i="1"/>
  <c r="HM120" i="1"/>
  <c r="HM121" i="1"/>
  <c r="HM122" i="1"/>
  <c r="HM123" i="1"/>
  <c r="HM124" i="1"/>
  <c r="HM125" i="1"/>
  <c r="HM126" i="1"/>
  <c r="HM127" i="1"/>
  <c r="HM128" i="1"/>
  <c r="HM9" i="1"/>
  <c r="HM8" i="1"/>
  <c r="HM7" i="1"/>
  <c r="GV9" i="1"/>
  <c r="GV10" i="1"/>
  <c r="GV11" i="1"/>
  <c r="GV12" i="1"/>
  <c r="GV13" i="1"/>
  <c r="GV14" i="1"/>
  <c r="GV15" i="1"/>
  <c r="GV16" i="1"/>
  <c r="GV17" i="1"/>
  <c r="GV18" i="1"/>
  <c r="GV19" i="1"/>
  <c r="GV20" i="1"/>
  <c r="GV21" i="1"/>
  <c r="GV22" i="1"/>
  <c r="GV23" i="1"/>
  <c r="GV24" i="1"/>
  <c r="GV25" i="1"/>
  <c r="GV26" i="1"/>
  <c r="GV27" i="1"/>
  <c r="GV28" i="1"/>
  <c r="GV29" i="1"/>
  <c r="GV30" i="1"/>
  <c r="GV31" i="1"/>
  <c r="GV32" i="1"/>
  <c r="GV33" i="1"/>
  <c r="GV34" i="1"/>
  <c r="GV35" i="1"/>
  <c r="GV36" i="1"/>
  <c r="GV37" i="1"/>
  <c r="GV38" i="1"/>
  <c r="GV39" i="1"/>
  <c r="GV40" i="1"/>
  <c r="GV41" i="1"/>
  <c r="GV42" i="1"/>
  <c r="GV43" i="1"/>
  <c r="GV44" i="1"/>
  <c r="GV45" i="1"/>
  <c r="GV46" i="1"/>
  <c r="GV47" i="1"/>
  <c r="GV48" i="1"/>
  <c r="GV49" i="1"/>
  <c r="GV50" i="1"/>
  <c r="GV51" i="1"/>
  <c r="GV52" i="1"/>
  <c r="GV53" i="1"/>
  <c r="GV54" i="1"/>
  <c r="GV55" i="1"/>
  <c r="GV56" i="1"/>
  <c r="GV57" i="1"/>
  <c r="GV58" i="1"/>
  <c r="GV59" i="1"/>
  <c r="GV60" i="1"/>
  <c r="GV61" i="1"/>
  <c r="GV62" i="1"/>
  <c r="GV63" i="1"/>
  <c r="GV64" i="1"/>
  <c r="GV65" i="1"/>
  <c r="GV66" i="1"/>
  <c r="GV67" i="1"/>
  <c r="GV68" i="1"/>
  <c r="GV69" i="1"/>
  <c r="GV70" i="1"/>
  <c r="GV71" i="1"/>
  <c r="GV72" i="1"/>
  <c r="GV73" i="1"/>
  <c r="GV74" i="1"/>
  <c r="GV75" i="1"/>
  <c r="GV76" i="1"/>
  <c r="GV77" i="1"/>
  <c r="GV78" i="1"/>
  <c r="GV79" i="1"/>
  <c r="GV80" i="1"/>
  <c r="GV81" i="1"/>
  <c r="GV82" i="1"/>
  <c r="GV83" i="1"/>
  <c r="GV84" i="1"/>
  <c r="GV85" i="1"/>
  <c r="GV86" i="1"/>
  <c r="GV87" i="1"/>
  <c r="GV88" i="1"/>
  <c r="GV89" i="1"/>
  <c r="GV90" i="1"/>
  <c r="GV91" i="1"/>
  <c r="GV92" i="1"/>
  <c r="GV93" i="1"/>
  <c r="GV94" i="1"/>
  <c r="GV95" i="1"/>
  <c r="GV96" i="1"/>
  <c r="GV97" i="1"/>
  <c r="GV98" i="1"/>
  <c r="GV99" i="1"/>
  <c r="GV100" i="1"/>
  <c r="GV101" i="1"/>
  <c r="GV102" i="1"/>
  <c r="GV103" i="1"/>
  <c r="GV104" i="1"/>
  <c r="GV105" i="1"/>
  <c r="GV106" i="1"/>
  <c r="GV107" i="1"/>
  <c r="GV108" i="1"/>
  <c r="GV109" i="1"/>
  <c r="GV110" i="1"/>
  <c r="GV111" i="1"/>
  <c r="GV112" i="1"/>
  <c r="GV113" i="1"/>
  <c r="GV114" i="1"/>
  <c r="GV115" i="1"/>
  <c r="GV116" i="1"/>
  <c r="GV117" i="1"/>
  <c r="GV118" i="1"/>
  <c r="GV119" i="1"/>
  <c r="GV120" i="1"/>
  <c r="GV121" i="1"/>
  <c r="GV122" i="1"/>
  <c r="GV123" i="1"/>
  <c r="GV124" i="1"/>
  <c r="GV125" i="1"/>
  <c r="GV126" i="1"/>
  <c r="GV127" i="1"/>
  <c r="GV128" i="1"/>
  <c r="GV8" i="1"/>
  <c r="GV7" i="1"/>
  <c r="CI9" i="1"/>
  <c r="CU7" i="1"/>
  <c r="CI10" i="1"/>
  <c r="CI11" i="1"/>
  <c r="CI12" i="1"/>
  <c r="CI13" i="1"/>
  <c r="CI14" i="1"/>
  <c r="CI15" i="1"/>
  <c r="CI16" i="1"/>
  <c r="CI17" i="1"/>
  <c r="CI18" i="1"/>
  <c r="CI19" i="1"/>
  <c r="CI20" i="1"/>
  <c r="CI21" i="1"/>
  <c r="CI22" i="1"/>
  <c r="CI23" i="1"/>
  <c r="CI24" i="1"/>
  <c r="CI25" i="1"/>
  <c r="CI26" i="1"/>
  <c r="CI27" i="1"/>
  <c r="CI28" i="1"/>
  <c r="CI29" i="1"/>
  <c r="CI30" i="1"/>
  <c r="CI31" i="1"/>
  <c r="CI32" i="1"/>
  <c r="CI33" i="1"/>
  <c r="CI34" i="1"/>
  <c r="CI35" i="1"/>
  <c r="CI36" i="1"/>
  <c r="CI37" i="1"/>
  <c r="CI38" i="1"/>
  <c r="CI39" i="1"/>
  <c r="CI40" i="1"/>
  <c r="CI41" i="1"/>
  <c r="CI42" i="1"/>
  <c r="CI43" i="1"/>
  <c r="CI44" i="1"/>
  <c r="CI45" i="1"/>
  <c r="CI46" i="1"/>
  <c r="CI47" i="1"/>
  <c r="CI48" i="1"/>
  <c r="CI49" i="1"/>
  <c r="CI50" i="1"/>
  <c r="CI51" i="1"/>
  <c r="CI52" i="1"/>
  <c r="CI53" i="1"/>
  <c r="CI54" i="1"/>
  <c r="CI55" i="1"/>
  <c r="CI56" i="1"/>
  <c r="CI57" i="1"/>
  <c r="CI58" i="1"/>
  <c r="CI59" i="1"/>
  <c r="CI60" i="1"/>
  <c r="CI61" i="1"/>
  <c r="CI62" i="1"/>
  <c r="CI63" i="1"/>
  <c r="CI64" i="1"/>
  <c r="CI65" i="1"/>
  <c r="CI66" i="1"/>
  <c r="CI67" i="1"/>
  <c r="CI68" i="1"/>
  <c r="CI69" i="1"/>
  <c r="CI70" i="1"/>
  <c r="CI71" i="1"/>
  <c r="CI72" i="1"/>
  <c r="CI73" i="1"/>
  <c r="CI74" i="1"/>
  <c r="CI75" i="1"/>
  <c r="CI76" i="1"/>
  <c r="CI77" i="1"/>
  <c r="CI78" i="1"/>
  <c r="CI79" i="1"/>
  <c r="CI80" i="1"/>
  <c r="CI81" i="1"/>
  <c r="CI82" i="1"/>
  <c r="CI83" i="1"/>
  <c r="CI84" i="1"/>
  <c r="CI85" i="1"/>
  <c r="CI86" i="1"/>
  <c r="CI87" i="1"/>
  <c r="CI88" i="1"/>
  <c r="CI89" i="1"/>
  <c r="CI90" i="1"/>
  <c r="CI91" i="1"/>
  <c r="CI92" i="1"/>
  <c r="CI93" i="1"/>
  <c r="CI94" i="1"/>
  <c r="CI95" i="1"/>
  <c r="CI96" i="1"/>
  <c r="CI97" i="1"/>
  <c r="CI98" i="1"/>
  <c r="CI99" i="1"/>
  <c r="CI100" i="1"/>
  <c r="CI101" i="1"/>
  <c r="CI102" i="1"/>
  <c r="CI103" i="1"/>
  <c r="CI104" i="1"/>
  <c r="CI105" i="1"/>
  <c r="CI106" i="1"/>
  <c r="CI107" i="1"/>
  <c r="CI108" i="1"/>
  <c r="CI109" i="1"/>
  <c r="CI110" i="1"/>
  <c r="CI111" i="1"/>
  <c r="CI112" i="1"/>
  <c r="CI113" i="1"/>
  <c r="CI114" i="1"/>
  <c r="CI115" i="1"/>
  <c r="CI116" i="1"/>
  <c r="CI117" i="1"/>
  <c r="CI118" i="1"/>
  <c r="CI119" i="1"/>
  <c r="CI120" i="1"/>
  <c r="CI121" i="1"/>
  <c r="CI122" i="1"/>
  <c r="CI123" i="1"/>
  <c r="CI124" i="1"/>
  <c r="CI125" i="1"/>
  <c r="CI126" i="1"/>
  <c r="CI127" i="1"/>
  <c r="CI128" i="1"/>
  <c r="CI8" i="1"/>
  <c r="CI7" i="1"/>
  <c r="O45" i="60"/>
  <c r="O46" i="60"/>
  <c r="O47" i="60"/>
  <c r="O48" i="60"/>
  <c r="O49" i="60"/>
  <c r="O50" i="60"/>
  <c r="O51" i="60"/>
  <c r="O52" i="60"/>
  <c r="O53" i="60"/>
  <c r="O54" i="60"/>
  <c r="O44" i="60"/>
  <c r="MW7" i="1"/>
  <c r="MS7" i="1"/>
  <c r="MT7" i="1"/>
  <c r="MU7" i="1"/>
  <c r="MV7" i="1"/>
  <c r="JY9" i="1"/>
  <c r="JY10" i="1"/>
  <c r="JY11" i="1"/>
  <c r="JY12" i="1"/>
  <c r="JY13" i="1"/>
  <c r="JY14" i="1"/>
  <c r="JY15" i="1"/>
  <c r="JY16" i="1"/>
  <c r="JY17" i="1"/>
  <c r="JY18" i="1"/>
  <c r="JY19" i="1"/>
  <c r="JY20" i="1"/>
  <c r="JY21" i="1"/>
  <c r="JY22" i="1"/>
  <c r="JY23" i="1"/>
  <c r="JY24" i="1"/>
  <c r="JY25" i="1"/>
  <c r="JY26" i="1"/>
  <c r="JY27" i="1"/>
  <c r="JY28" i="1"/>
  <c r="JY29" i="1"/>
  <c r="JY30" i="1"/>
  <c r="JY31" i="1"/>
  <c r="JY32" i="1"/>
  <c r="JY33" i="1"/>
  <c r="JY34" i="1"/>
  <c r="JY35" i="1"/>
  <c r="JY36" i="1"/>
  <c r="JY37" i="1"/>
  <c r="JY38" i="1"/>
  <c r="JY39" i="1"/>
  <c r="JY40" i="1"/>
  <c r="JY41" i="1"/>
  <c r="JY42" i="1"/>
  <c r="JY43" i="1"/>
  <c r="JY44" i="1"/>
  <c r="JY45" i="1"/>
  <c r="JY46" i="1"/>
  <c r="JY47" i="1"/>
  <c r="JY48" i="1"/>
  <c r="JY49" i="1"/>
  <c r="JY50" i="1"/>
  <c r="JY51" i="1"/>
  <c r="JY52" i="1"/>
  <c r="JY53" i="1"/>
  <c r="JY54" i="1"/>
  <c r="JY55" i="1"/>
  <c r="JY56" i="1"/>
  <c r="JY57" i="1"/>
  <c r="JY58" i="1"/>
  <c r="JY59" i="1"/>
  <c r="JY60" i="1"/>
  <c r="JY61" i="1"/>
  <c r="JY62" i="1"/>
  <c r="JY63" i="1"/>
  <c r="JY64" i="1"/>
  <c r="JY65" i="1"/>
  <c r="JY66" i="1"/>
  <c r="JY67" i="1"/>
  <c r="JY68" i="1"/>
  <c r="JY69" i="1"/>
  <c r="JY70" i="1"/>
  <c r="JY71" i="1"/>
  <c r="JY72" i="1"/>
  <c r="JY73" i="1"/>
  <c r="JY74" i="1"/>
  <c r="JY75" i="1"/>
  <c r="JY76" i="1"/>
  <c r="JY77" i="1"/>
  <c r="JY78" i="1"/>
  <c r="JY79" i="1"/>
  <c r="JY80" i="1"/>
  <c r="JY81" i="1"/>
  <c r="JY82" i="1"/>
  <c r="JY83" i="1"/>
  <c r="JY84" i="1"/>
  <c r="JY85" i="1"/>
  <c r="JY86" i="1"/>
  <c r="JY87" i="1"/>
  <c r="JY88" i="1"/>
  <c r="JY89" i="1"/>
  <c r="JY90" i="1"/>
  <c r="JY91" i="1"/>
  <c r="JY92" i="1"/>
  <c r="JY93" i="1"/>
  <c r="JY94" i="1"/>
  <c r="JY95" i="1"/>
  <c r="JY96" i="1"/>
  <c r="JY97" i="1"/>
  <c r="JY98" i="1"/>
  <c r="JY99" i="1"/>
  <c r="JY100" i="1"/>
  <c r="JY101" i="1"/>
  <c r="JY102" i="1"/>
  <c r="JY103" i="1"/>
  <c r="JY104" i="1"/>
  <c r="JY105" i="1"/>
  <c r="JY106" i="1"/>
  <c r="JY107" i="1"/>
  <c r="JY108" i="1"/>
  <c r="JY109" i="1"/>
  <c r="JY110" i="1"/>
  <c r="JY111" i="1"/>
  <c r="JY112" i="1"/>
  <c r="JY113" i="1"/>
  <c r="JY114" i="1"/>
  <c r="JY115" i="1"/>
  <c r="JY116" i="1"/>
  <c r="JY117" i="1"/>
  <c r="JY118" i="1"/>
  <c r="JY119" i="1"/>
  <c r="JY120" i="1"/>
  <c r="JY121" i="1"/>
  <c r="JY122" i="1"/>
  <c r="JY123" i="1"/>
  <c r="JY124" i="1"/>
  <c r="JY125" i="1"/>
  <c r="JY126" i="1"/>
  <c r="JY127" i="1"/>
  <c r="JY128" i="1"/>
  <c r="JY8" i="1"/>
  <c r="JY7" i="1"/>
  <c r="JI9" i="1"/>
  <c r="JJ9" i="1"/>
  <c r="JK9" i="1"/>
  <c r="JL9" i="1"/>
  <c r="JM9" i="1"/>
  <c r="JH9" i="1"/>
  <c r="JH10" i="1"/>
  <c r="JI10" i="1"/>
  <c r="JJ10" i="1"/>
  <c r="JK10" i="1"/>
  <c r="JL10" i="1"/>
  <c r="JM10" i="1"/>
  <c r="JL11" i="1"/>
  <c r="JH11" i="1"/>
  <c r="JJ11" i="1"/>
  <c r="JH12" i="1"/>
  <c r="JJ12" i="1"/>
  <c r="JL12" i="1"/>
  <c r="JK13" i="1"/>
  <c r="JL13" i="1"/>
  <c r="JM13" i="1"/>
  <c r="JH13" i="1"/>
  <c r="JJ13" i="1"/>
  <c r="JH14" i="1"/>
  <c r="JI14" i="1"/>
  <c r="JJ14" i="1"/>
  <c r="JK14" i="1"/>
  <c r="JL14" i="1"/>
  <c r="JM14" i="1"/>
  <c r="JL15" i="1"/>
  <c r="JH15" i="1"/>
  <c r="JI15" i="1"/>
  <c r="JJ15" i="1"/>
  <c r="JH16" i="1"/>
  <c r="JJ16" i="1"/>
  <c r="JL16" i="1"/>
  <c r="JL17" i="1"/>
  <c r="JM17" i="1"/>
  <c r="JH17" i="1"/>
  <c r="JJ17" i="1"/>
  <c r="JH18" i="1"/>
  <c r="JK18" i="1"/>
  <c r="JL18" i="1"/>
  <c r="JM18" i="1"/>
  <c r="JJ18" i="1"/>
  <c r="JL19" i="1"/>
  <c r="JH19" i="1"/>
  <c r="JI19" i="1"/>
  <c r="JJ19" i="1"/>
  <c r="JK19" i="1"/>
  <c r="JM19" i="1"/>
  <c r="JH20" i="1"/>
  <c r="JJ20" i="1"/>
  <c r="JL20" i="1"/>
  <c r="JL21" i="1"/>
  <c r="JM21" i="1"/>
  <c r="JH21" i="1"/>
  <c r="JJ21" i="1"/>
  <c r="JH22" i="1"/>
  <c r="JK22" i="1"/>
  <c r="JL22" i="1"/>
  <c r="JM22" i="1"/>
  <c r="JJ22" i="1"/>
  <c r="JH23" i="1"/>
  <c r="JI23" i="1"/>
  <c r="JJ23" i="1"/>
  <c r="JK23" i="1"/>
  <c r="JM23" i="1"/>
  <c r="JH24" i="1"/>
  <c r="JJ24" i="1"/>
  <c r="JL24" i="1"/>
  <c r="JL25" i="1"/>
  <c r="JM25" i="1"/>
  <c r="JH25" i="1"/>
  <c r="JJ25" i="1"/>
  <c r="JH26" i="1"/>
  <c r="JK26" i="1"/>
  <c r="JL26" i="1"/>
  <c r="JM26" i="1"/>
  <c r="JJ26" i="1"/>
  <c r="JH27" i="1"/>
  <c r="JI27" i="1"/>
  <c r="JJ27" i="1"/>
  <c r="JK27" i="1"/>
  <c r="JM27" i="1"/>
  <c r="JH28" i="1"/>
  <c r="JJ28" i="1"/>
  <c r="JL28" i="1"/>
  <c r="JL29" i="1"/>
  <c r="JM29" i="1"/>
  <c r="JH29" i="1"/>
  <c r="JJ29" i="1"/>
  <c r="JH30" i="1"/>
  <c r="JK30" i="1"/>
  <c r="JL30" i="1"/>
  <c r="JM30" i="1"/>
  <c r="JJ30" i="1"/>
  <c r="JH31" i="1"/>
  <c r="JI31" i="1"/>
  <c r="JJ31" i="1"/>
  <c r="JK31" i="1"/>
  <c r="JM31" i="1"/>
  <c r="JJ32" i="1"/>
  <c r="JH32" i="1"/>
  <c r="JL32" i="1"/>
  <c r="JM32" i="1"/>
  <c r="JH33" i="1"/>
  <c r="JJ33" i="1"/>
  <c r="JK33" i="1"/>
  <c r="JM33" i="1"/>
  <c r="JI33" i="1"/>
  <c r="JL33" i="1"/>
  <c r="JH34" i="1"/>
  <c r="JJ34" i="1"/>
  <c r="JL34" i="1"/>
  <c r="JM34" i="1"/>
  <c r="JI35" i="1"/>
  <c r="JJ35" i="1"/>
  <c r="JH35" i="1"/>
  <c r="JL35" i="1"/>
  <c r="JH36" i="1"/>
  <c r="JJ36" i="1"/>
  <c r="JK36" i="1"/>
  <c r="JL36" i="1"/>
  <c r="JM36" i="1"/>
  <c r="JI37" i="1"/>
  <c r="JH37" i="1"/>
  <c r="JJ37" i="1"/>
  <c r="JL37" i="1"/>
  <c r="JM37" i="1"/>
  <c r="JI38" i="1"/>
  <c r="JH39" i="1"/>
  <c r="JI39" i="1"/>
  <c r="JJ39" i="1"/>
  <c r="JK39" i="1"/>
  <c r="JL39" i="1"/>
  <c r="JM39" i="1"/>
  <c r="JM40" i="1"/>
  <c r="JI40" i="1"/>
  <c r="JL40" i="1"/>
  <c r="JH40" i="1"/>
  <c r="JJ40" i="1"/>
  <c r="JH41" i="1"/>
  <c r="JI41" i="1"/>
  <c r="JJ41" i="1"/>
  <c r="JM41" i="1"/>
  <c r="JL41" i="1"/>
  <c r="JI42" i="1"/>
  <c r="JJ42" i="1"/>
  <c r="JK42" i="1"/>
  <c r="JH42" i="1"/>
  <c r="JL42" i="1"/>
  <c r="JM42" i="1"/>
  <c r="JJ43" i="1"/>
  <c r="JL43" i="1"/>
  <c r="JH43" i="1"/>
  <c r="JI43" i="1"/>
  <c r="JK43" i="1"/>
  <c r="JM43" i="1"/>
  <c r="JM44" i="1"/>
  <c r="JH44" i="1"/>
  <c r="JJ44" i="1"/>
  <c r="JL44" i="1"/>
  <c r="JI44" i="1"/>
  <c r="JK44" i="1"/>
  <c r="JH45" i="1"/>
  <c r="JI45" i="1"/>
  <c r="JJ45" i="1"/>
  <c r="JK45" i="1"/>
  <c r="JM45" i="1"/>
  <c r="JL45" i="1"/>
  <c r="JH46" i="1"/>
  <c r="JI46" i="1"/>
  <c r="JJ46" i="1"/>
  <c r="JK46" i="1"/>
  <c r="JL46" i="1"/>
  <c r="JM46" i="1"/>
  <c r="JI47" i="1"/>
  <c r="JJ47" i="1"/>
  <c r="JK47" i="1"/>
  <c r="JL47" i="1"/>
  <c r="JM47" i="1"/>
  <c r="JH47" i="1"/>
  <c r="JJ48" i="1"/>
  <c r="JH48" i="1"/>
  <c r="JI48" i="1"/>
  <c r="JK48" i="1"/>
  <c r="JL48" i="1"/>
  <c r="JM48" i="1"/>
  <c r="JH49" i="1"/>
  <c r="JJ49" i="1"/>
  <c r="JK49" i="1"/>
  <c r="JL49" i="1"/>
  <c r="JM49" i="1"/>
  <c r="JI49" i="1"/>
  <c r="JH50" i="1"/>
  <c r="JK50" i="1"/>
  <c r="JL50" i="1"/>
  <c r="JI51" i="1"/>
  <c r="JK51" i="1"/>
  <c r="JL51" i="1"/>
  <c r="JM51" i="1"/>
  <c r="JH51" i="1"/>
  <c r="JJ51" i="1"/>
  <c r="JH52" i="1"/>
  <c r="JJ52" i="1"/>
  <c r="JK52" i="1"/>
  <c r="JL52" i="1"/>
  <c r="JI52" i="1"/>
  <c r="JM52" i="1"/>
  <c r="JH53" i="1"/>
  <c r="JI53" i="1"/>
  <c r="JJ53" i="1"/>
  <c r="JK53" i="1"/>
  <c r="JM53" i="1"/>
  <c r="JL53" i="1"/>
  <c r="JJ54" i="1"/>
  <c r="JH54" i="1"/>
  <c r="JI54" i="1"/>
  <c r="JL54" i="1"/>
  <c r="JM54" i="1"/>
  <c r="JH55" i="1"/>
  <c r="JM55" i="1"/>
  <c r="JK56" i="1"/>
  <c r="JH57" i="1"/>
  <c r="JJ57" i="1"/>
  <c r="JK57" i="1"/>
  <c r="JL57" i="1"/>
  <c r="JM57" i="1"/>
  <c r="JI57" i="1"/>
  <c r="JI58" i="1"/>
  <c r="JK58" i="1"/>
  <c r="JL58" i="1"/>
  <c r="JH58" i="1"/>
  <c r="JH59" i="1"/>
  <c r="JI59" i="1"/>
  <c r="JJ59" i="1"/>
  <c r="JL59" i="1"/>
  <c r="JM59" i="1"/>
  <c r="JJ60" i="1"/>
  <c r="JH60" i="1"/>
  <c r="JI60" i="1"/>
  <c r="JL60" i="1"/>
  <c r="JM60" i="1"/>
  <c r="JH61" i="1"/>
  <c r="JI61" i="1"/>
  <c r="JJ61" i="1"/>
  <c r="JK61" i="1"/>
  <c r="JL61" i="1"/>
  <c r="JM61" i="1"/>
  <c r="JM62" i="1"/>
  <c r="JH62" i="1"/>
  <c r="JI62" i="1"/>
  <c r="JK62" i="1"/>
  <c r="JJ62" i="1"/>
  <c r="JI63" i="1"/>
  <c r="JJ63" i="1"/>
  <c r="JK63" i="1"/>
  <c r="JL63" i="1"/>
  <c r="JM63" i="1"/>
  <c r="JH63" i="1"/>
  <c r="JJ64" i="1"/>
  <c r="JH64" i="1"/>
  <c r="JI64" i="1"/>
  <c r="JK64" i="1"/>
  <c r="JL64" i="1"/>
  <c r="JM64" i="1"/>
  <c r="JH65" i="1"/>
  <c r="JI65" i="1"/>
  <c r="JJ65" i="1"/>
  <c r="JK65" i="1"/>
  <c r="JL65" i="1"/>
  <c r="JM65" i="1"/>
  <c r="JM66" i="1"/>
  <c r="JJ66" i="1"/>
  <c r="JL66" i="1"/>
  <c r="JI67" i="1"/>
  <c r="JK67" i="1"/>
  <c r="JM67" i="1"/>
  <c r="JH67" i="1"/>
  <c r="JJ67" i="1"/>
  <c r="JL67" i="1"/>
  <c r="JH68" i="1"/>
  <c r="JJ68" i="1"/>
  <c r="JK68" i="1"/>
  <c r="JM68" i="1"/>
  <c r="JI68" i="1"/>
  <c r="JL68" i="1"/>
  <c r="JH69" i="1"/>
  <c r="JJ69" i="1"/>
  <c r="JK69" i="1"/>
  <c r="JL69" i="1"/>
  <c r="JM69" i="1"/>
  <c r="JI69" i="1"/>
  <c r="JI70" i="1"/>
  <c r="JJ70" i="1"/>
  <c r="JK70" i="1"/>
  <c r="JL70" i="1"/>
  <c r="JM70" i="1"/>
  <c r="JH70" i="1"/>
  <c r="JJ71" i="1"/>
  <c r="JH71" i="1"/>
  <c r="JI71" i="1"/>
  <c r="JK71" i="1"/>
  <c r="JL71" i="1"/>
  <c r="JM71" i="1"/>
  <c r="JH72" i="1"/>
  <c r="JI72" i="1"/>
  <c r="JJ72" i="1"/>
  <c r="JK72" i="1"/>
  <c r="JL72" i="1"/>
  <c r="JM72" i="1"/>
  <c r="JH73" i="1"/>
  <c r="JI73" i="1"/>
  <c r="JL73" i="1"/>
  <c r="JH74" i="1"/>
  <c r="JI74" i="1"/>
  <c r="JJ74" i="1"/>
  <c r="JK74" i="1"/>
  <c r="JM74" i="1"/>
  <c r="JL74" i="1"/>
  <c r="JM75" i="1"/>
  <c r="JH75" i="1"/>
  <c r="JJ75" i="1"/>
  <c r="JK75" i="1"/>
  <c r="JL75" i="1"/>
  <c r="JI75" i="1"/>
  <c r="JJ76" i="1"/>
  <c r="JH76" i="1"/>
  <c r="JI76" i="1"/>
  <c r="JL76" i="1"/>
  <c r="JM76" i="1"/>
  <c r="JH77" i="1"/>
  <c r="JM77" i="1"/>
  <c r="JM78" i="1"/>
  <c r="JL79" i="1"/>
  <c r="JM79" i="1"/>
  <c r="JK79" i="1"/>
  <c r="JH80" i="1"/>
  <c r="JI80" i="1"/>
  <c r="JJ80" i="1"/>
  <c r="JL80" i="1"/>
  <c r="JM80" i="1"/>
  <c r="JH81" i="1"/>
  <c r="JI81" i="1"/>
  <c r="JJ81" i="1"/>
  <c r="JK81" i="1"/>
  <c r="JL81" i="1"/>
  <c r="JM81" i="1"/>
  <c r="JH82" i="1"/>
  <c r="JI82" i="1"/>
  <c r="JJ82" i="1"/>
  <c r="JK82" i="1"/>
  <c r="JM82" i="1"/>
  <c r="JL82" i="1"/>
  <c r="JM83" i="1"/>
  <c r="JL83" i="1"/>
  <c r="JH84" i="1"/>
  <c r="JJ84" i="1"/>
  <c r="JK84" i="1"/>
  <c r="JM84" i="1"/>
  <c r="JH85" i="1"/>
  <c r="JJ85" i="1"/>
  <c r="JK85" i="1"/>
  <c r="JM85" i="1"/>
  <c r="JH86" i="1"/>
  <c r="JJ86" i="1"/>
  <c r="JK86" i="1"/>
  <c r="JM86" i="1"/>
  <c r="JI86" i="1"/>
  <c r="JL86" i="1"/>
  <c r="JH87" i="1"/>
  <c r="JI87" i="1"/>
  <c r="JJ87" i="1"/>
  <c r="JL87" i="1"/>
  <c r="JM87" i="1"/>
  <c r="JH88" i="1"/>
  <c r="JJ88" i="1"/>
  <c r="JL88" i="1"/>
  <c r="JI88" i="1"/>
  <c r="JK88" i="1"/>
  <c r="JM88" i="1"/>
  <c r="JH89" i="1"/>
  <c r="JI89" i="1"/>
  <c r="JK89" i="1"/>
  <c r="JL89" i="1"/>
  <c r="JJ89" i="1"/>
  <c r="JM89" i="1"/>
  <c r="JH90" i="1"/>
  <c r="JJ90" i="1"/>
  <c r="JK90" i="1"/>
  <c r="JM90" i="1"/>
  <c r="JH91" i="1"/>
  <c r="JI91" i="1"/>
  <c r="JL91" i="1"/>
  <c r="JM91" i="1"/>
  <c r="JJ91" i="1"/>
  <c r="JI92" i="1"/>
  <c r="JH92" i="1"/>
  <c r="JM92" i="1"/>
  <c r="JJ93" i="1"/>
  <c r="JH93" i="1"/>
  <c r="JI93" i="1"/>
  <c r="JL93" i="1"/>
  <c r="JM93" i="1"/>
  <c r="JH94" i="1"/>
  <c r="JJ94" i="1"/>
  <c r="JK94" i="1"/>
  <c r="JL94" i="1"/>
  <c r="JH95" i="1"/>
  <c r="JI95" i="1"/>
  <c r="JJ95" i="1"/>
  <c r="JL95" i="1"/>
  <c r="JM95" i="1"/>
  <c r="JI96" i="1"/>
  <c r="JJ96" i="1"/>
  <c r="JK96" i="1"/>
  <c r="JL96" i="1"/>
  <c r="JH96" i="1"/>
  <c r="JM96" i="1"/>
  <c r="JH97" i="1"/>
  <c r="JI97" i="1"/>
  <c r="JJ97" i="1"/>
  <c r="JL97" i="1"/>
  <c r="JM97" i="1"/>
  <c r="JJ98" i="1"/>
  <c r="JH98" i="1"/>
  <c r="JL98" i="1"/>
  <c r="JM98" i="1"/>
  <c r="JH99" i="1"/>
  <c r="JJ99" i="1"/>
  <c r="JK99" i="1"/>
  <c r="JL99" i="1"/>
  <c r="JM99" i="1"/>
  <c r="JI99" i="1"/>
  <c r="JI100" i="1"/>
  <c r="JK100" i="1"/>
  <c r="JL100" i="1"/>
  <c r="JH100" i="1"/>
  <c r="JJ100" i="1"/>
  <c r="JM100" i="1"/>
  <c r="JI101" i="1"/>
  <c r="JJ101" i="1"/>
  <c r="JK101" i="1"/>
  <c r="JM101" i="1"/>
  <c r="JH101" i="1"/>
  <c r="JL101" i="1"/>
  <c r="JH102" i="1"/>
  <c r="JI102" i="1"/>
  <c r="JK102" i="1"/>
  <c r="JL102" i="1"/>
  <c r="JM102" i="1"/>
  <c r="JJ102" i="1"/>
  <c r="JH103" i="1"/>
  <c r="JI103" i="1"/>
  <c r="JK103" i="1"/>
  <c r="JL103" i="1"/>
  <c r="JM103" i="1"/>
  <c r="JJ103" i="1"/>
  <c r="JH104" i="1"/>
  <c r="JL104" i="1"/>
  <c r="JH105" i="1"/>
  <c r="JI105" i="1"/>
  <c r="JJ105" i="1"/>
  <c r="JK105" i="1"/>
  <c r="JL105" i="1"/>
  <c r="JM105" i="1"/>
  <c r="JL106" i="1"/>
  <c r="JH106" i="1"/>
  <c r="JJ106" i="1"/>
  <c r="JI106" i="1"/>
  <c r="JH107" i="1"/>
  <c r="JI107" i="1"/>
  <c r="JL107" i="1"/>
  <c r="JM107" i="1"/>
  <c r="JJ107" i="1"/>
  <c r="JK108" i="1"/>
  <c r="JL108" i="1"/>
  <c r="JL109" i="1"/>
  <c r="JM109" i="1"/>
  <c r="JI110" i="1"/>
  <c r="JJ110" i="1"/>
  <c r="JL110" i="1"/>
  <c r="JM110" i="1"/>
  <c r="JH110" i="1"/>
  <c r="JK110" i="1"/>
  <c r="JJ111" i="1"/>
  <c r="JH111" i="1"/>
  <c r="JL111" i="1"/>
  <c r="JM111" i="1"/>
  <c r="JI112" i="1"/>
  <c r="JJ112" i="1"/>
  <c r="JK112" i="1"/>
  <c r="JL112" i="1"/>
  <c r="JM112" i="1"/>
  <c r="JH112" i="1"/>
  <c r="JH113" i="1"/>
  <c r="JI113" i="1"/>
  <c r="JJ113" i="1"/>
  <c r="JK113" i="1"/>
  <c r="JL113" i="1"/>
  <c r="JM113" i="1"/>
  <c r="JI114" i="1"/>
  <c r="JJ114" i="1"/>
  <c r="JK114" i="1"/>
  <c r="JL114" i="1"/>
  <c r="JM114" i="1"/>
  <c r="JH114" i="1"/>
  <c r="JH115" i="1"/>
  <c r="JI115" i="1"/>
  <c r="JJ115" i="1"/>
  <c r="JK115" i="1"/>
  <c r="JL115" i="1"/>
  <c r="JM115" i="1"/>
  <c r="JI116" i="1"/>
  <c r="JJ116" i="1"/>
  <c r="JK116" i="1"/>
  <c r="JL116" i="1"/>
  <c r="JM116" i="1"/>
  <c r="JH116" i="1"/>
  <c r="JH117" i="1"/>
  <c r="JI117" i="1"/>
  <c r="JJ117" i="1"/>
  <c r="JK117" i="1"/>
  <c r="JL117" i="1"/>
  <c r="JM117" i="1"/>
  <c r="JI118" i="1"/>
  <c r="JJ118" i="1"/>
  <c r="JK118" i="1"/>
  <c r="JL118" i="1"/>
  <c r="JM118" i="1"/>
  <c r="JH118" i="1"/>
  <c r="JH119" i="1"/>
  <c r="JI119" i="1"/>
  <c r="JJ119" i="1"/>
  <c r="JK119" i="1"/>
  <c r="JL119" i="1"/>
  <c r="JM119" i="1"/>
  <c r="JI120" i="1"/>
  <c r="JJ120" i="1"/>
  <c r="JK120" i="1"/>
  <c r="JL120" i="1"/>
  <c r="JM120" i="1"/>
  <c r="JH120" i="1"/>
  <c r="JH121" i="1"/>
  <c r="JI121" i="1"/>
  <c r="JJ121" i="1"/>
  <c r="JK121" i="1"/>
  <c r="JL121" i="1"/>
  <c r="JM121" i="1"/>
  <c r="JH122" i="1"/>
  <c r="JI122" i="1"/>
  <c r="JJ122" i="1"/>
  <c r="JK122" i="1"/>
  <c r="JL122" i="1"/>
  <c r="JM122" i="1"/>
  <c r="JH123" i="1"/>
  <c r="JI123" i="1"/>
  <c r="JJ123" i="1"/>
  <c r="JK123" i="1"/>
  <c r="JL123" i="1"/>
  <c r="JM123" i="1"/>
  <c r="JH124" i="1"/>
  <c r="JI124" i="1"/>
  <c r="JJ124" i="1"/>
  <c r="JK124" i="1"/>
  <c r="JL124" i="1"/>
  <c r="JM124" i="1"/>
  <c r="JH125" i="1"/>
  <c r="JI125" i="1"/>
  <c r="JJ125" i="1"/>
  <c r="JK125" i="1"/>
  <c r="JL125" i="1"/>
  <c r="JM125" i="1"/>
  <c r="JH126" i="1"/>
  <c r="JI126" i="1"/>
  <c r="JJ126" i="1"/>
  <c r="JK126" i="1"/>
  <c r="JL126" i="1"/>
  <c r="JM126" i="1"/>
  <c r="JH127" i="1"/>
  <c r="JI127" i="1"/>
  <c r="JJ127" i="1"/>
  <c r="JK127" i="1"/>
  <c r="JL127" i="1"/>
  <c r="JM127" i="1"/>
  <c r="JJ128" i="1"/>
  <c r="JH128" i="1"/>
  <c r="JI128" i="1"/>
  <c r="JK128" i="1"/>
  <c r="JI8" i="1"/>
  <c r="JJ8" i="1"/>
  <c r="JK8" i="1"/>
  <c r="JL8" i="1"/>
  <c r="JM8" i="1"/>
  <c r="JH8" i="1"/>
  <c r="JA7" i="1"/>
  <c r="JB7" i="1"/>
  <c r="JC7" i="1"/>
  <c r="JD7" i="1"/>
  <c r="JE7" i="1"/>
  <c r="JF7" i="1"/>
  <c r="JG7" i="1"/>
  <c r="JH7" i="1"/>
  <c r="JI7" i="1"/>
  <c r="JJ7" i="1"/>
  <c r="JK7" i="1"/>
  <c r="JL7" i="1"/>
  <c r="JM7" i="1"/>
  <c r="LS72" i="1"/>
  <c r="LT72" i="1"/>
  <c r="LU72" i="1"/>
  <c r="LV72" i="1"/>
  <c r="LW72" i="1"/>
  <c r="LS73" i="1"/>
  <c r="LT73" i="1"/>
  <c r="LU73" i="1"/>
  <c r="LV73" i="1"/>
  <c r="LW73" i="1"/>
  <c r="LS9" i="1"/>
  <c r="LT9" i="1"/>
  <c r="LU9" i="1"/>
  <c r="LV9" i="1"/>
  <c r="LW9" i="1"/>
  <c r="LS10" i="1"/>
  <c r="LT10" i="1"/>
  <c r="LU10" i="1"/>
  <c r="LV10" i="1"/>
  <c r="LW10" i="1"/>
  <c r="LS11" i="1"/>
  <c r="LT11" i="1"/>
  <c r="LU11" i="1"/>
  <c r="LV11" i="1"/>
  <c r="LW11" i="1"/>
  <c r="LS12" i="1"/>
  <c r="LT12" i="1"/>
  <c r="LU12" i="1"/>
  <c r="LV12" i="1"/>
  <c r="LW12" i="1"/>
  <c r="LS13" i="1"/>
  <c r="LT13" i="1"/>
  <c r="LU13" i="1"/>
  <c r="LV13" i="1"/>
  <c r="LW13" i="1"/>
  <c r="LS14" i="1"/>
  <c r="LT14" i="1"/>
  <c r="LU14" i="1"/>
  <c r="LV14" i="1"/>
  <c r="LW14" i="1"/>
  <c r="LS15" i="1"/>
  <c r="LT15" i="1"/>
  <c r="LU15" i="1"/>
  <c r="LV15" i="1"/>
  <c r="LW15" i="1"/>
  <c r="LS16" i="1"/>
  <c r="LT16" i="1"/>
  <c r="LU16" i="1"/>
  <c r="LV16" i="1"/>
  <c r="LW16" i="1"/>
  <c r="LS17" i="1"/>
  <c r="LT17" i="1"/>
  <c r="LU17" i="1"/>
  <c r="LV17" i="1"/>
  <c r="LW17" i="1"/>
  <c r="LS18" i="1"/>
  <c r="LT18" i="1"/>
  <c r="LU18" i="1"/>
  <c r="LV18" i="1"/>
  <c r="LW18" i="1"/>
  <c r="LS19" i="1"/>
  <c r="LT19" i="1"/>
  <c r="LU19" i="1"/>
  <c r="LV19" i="1"/>
  <c r="LW19" i="1"/>
  <c r="LS20" i="1"/>
  <c r="LT20" i="1"/>
  <c r="LU20" i="1"/>
  <c r="LV20" i="1"/>
  <c r="LW20" i="1"/>
  <c r="LS21" i="1"/>
  <c r="LT21" i="1"/>
  <c r="LU21" i="1"/>
  <c r="LV21" i="1"/>
  <c r="LW21" i="1"/>
  <c r="LS22" i="1"/>
  <c r="LT22" i="1"/>
  <c r="LU22" i="1"/>
  <c r="LV22" i="1"/>
  <c r="LW22" i="1"/>
  <c r="LS23" i="1"/>
  <c r="LT23" i="1"/>
  <c r="LU23" i="1"/>
  <c r="LV23" i="1"/>
  <c r="LW23" i="1"/>
  <c r="LS24" i="1"/>
  <c r="LT24" i="1"/>
  <c r="LU24" i="1"/>
  <c r="LV24" i="1"/>
  <c r="LW24" i="1"/>
  <c r="LS25" i="1"/>
  <c r="LT25" i="1"/>
  <c r="LU25" i="1"/>
  <c r="LV25" i="1"/>
  <c r="LW25" i="1"/>
  <c r="LS26" i="1"/>
  <c r="LT26" i="1"/>
  <c r="LU26" i="1"/>
  <c r="LV26" i="1"/>
  <c r="LW26" i="1"/>
  <c r="LS27" i="1"/>
  <c r="LT27" i="1"/>
  <c r="LU27" i="1"/>
  <c r="LV27" i="1"/>
  <c r="LW27" i="1"/>
  <c r="LS28" i="1"/>
  <c r="LT28" i="1"/>
  <c r="LU28" i="1"/>
  <c r="LV28" i="1"/>
  <c r="LW28" i="1"/>
  <c r="LS29" i="1"/>
  <c r="LT29" i="1"/>
  <c r="LU29" i="1"/>
  <c r="LV29" i="1"/>
  <c r="LW29" i="1"/>
  <c r="LS30" i="1"/>
  <c r="LT30" i="1"/>
  <c r="LU30" i="1"/>
  <c r="LV30" i="1"/>
  <c r="LW30" i="1"/>
  <c r="LS31" i="1"/>
  <c r="LT31" i="1"/>
  <c r="LU31" i="1"/>
  <c r="LV31" i="1"/>
  <c r="LW31" i="1"/>
  <c r="LS32" i="1"/>
  <c r="LT32" i="1"/>
  <c r="LU32" i="1"/>
  <c r="LV32" i="1"/>
  <c r="LW32" i="1"/>
  <c r="LS33" i="1"/>
  <c r="LT33" i="1"/>
  <c r="LU33" i="1"/>
  <c r="LV33" i="1"/>
  <c r="LW33" i="1"/>
  <c r="LS34" i="1"/>
  <c r="LT34" i="1"/>
  <c r="LU34" i="1"/>
  <c r="LV34" i="1"/>
  <c r="LW34" i="1"/>
  <c r="LS35" i="1"/>
  <c r="LT35" i="1"/>
  <c r="LU35" i="1"/>
  <c r="LV35" i="1"/>
  <c r="LW35" i="1"/>
  <c r="LS36" i="1"/>
  <c r="LT36" i="1"/>
  <c r="LU36" i="1"/>
  <c r="LV36" i="1"/>
  <c r="LW36" i="1"/>
  <c r="LS37" i="1"/>
  <c r="LT37" i="1"/>
  <c r="LU37" i="1"/>
  <c r="LV37" i="1"/>
  <c r="LW37" i="1"/>
  <c r="LS38" i="1"/>
  <c r="LT38" i="1"/>
  <c r="LU38" i="1"/>
  <c r="LV38" i="1"/>
  <c r="LW38" i="1"/>
  <c r="LS39" i="1"/>
  <c r="LT39" i="1"/>
  <c r="LU39" i="1"/>
  <c r="LV39" i="1"/>
  <c r="LW39" i="1"/>
  <c r="LS40" i="1"/>
  <c r="LT40" i="1"/>
  <c r="LU40" i="1"/>
  <c r="LV40" i="1"/>
  <c r="LW40" i="1"/>
  <c r="LS41" i="1"/>
  <c r="LT41" i="1"/>
  <c r="LU41" i="1"/>
  <c r="LV41" i="1"/>
  <c r="LW41" i="1"/>
  <c r="LS42" i="1"/>
  <c r="LT42" i="1"/>
  <c r="LU42" i="1"/>
  <c r="LV42" i="1"/>
  <c r="LW42" i="1"/>
  <c r="LS43" i="1"/>
  <c r="LT43" i="1"/>
  <c r="LU43" i="1"/>
  <c r="LV43" i="1"/>
  <c r="LW43" i="1"/>
  <c r="LS44" i="1"/>
  <c r="LT44" i="1"/>
  <c r="LU44" i="1"/>
  <c r="LV44" i="1"/>
  <c r="LW44" i="1"/>
  <c r="LS45" i="1"/>
  <c r="LT45" i="1"/>
  <c r="LU45" i="1"/>
  <c r="LV45" i="1"/>
  <c r="LW45" i="1"/>
  <c r="LS46" i="1"/>
  <c r="LT46" i="1"/>
  <c r="LU46" i="1"/>
  <c r="LV46" i="1"/>
  <c r="LW46" i="1"/>
  <c r="LS47" i="1"/>
  <c r="LT47" i="1"/>
  <c r="LU47" i="1"/>
  <c r="LV47" i="1"/>
  <c r="LW47" i="1"/>
  <c r="LS48" i="1"/>
  <c r="LT48" i="1"/>
  <c r="LU48" i="1"/>
  <c r="LV48" i="1"/>
  <c r="LW48" i="1"/>
  <c r="LS49" i="1"/>
  <c r="LT49" i="1"/>
  <c r="LU49" i="1"/>
  <c r="LV49" i="1"/>
  <c r="LW49" i="1"/>
  <c r="LS50" i="1"/>
  <c r="LT50" i="1"/>
  <c r="LU50" i="1"/>
  <c r="LV50" i="1"/>
  <c r="LW50" i="1"/>
  <c r="LS51" i="1"/>
  <c r="LT51" i="1"/>
  <c r="LU51" i="1"/>
  <c r="LV51" i="1"/>
  <c r="LW51" i="1"/>
  <c r="LS52" i="1"/>
  <c r="LT52" i="1"/>
  <c r="LU52" i="1"/>
  <c r="LV52" i="1"/>
  <c r="LW52" i="1"/>
  <c r="LS53" i="1"/>
  <c r="LT53" i="1"/>
  <c r="LU53" i="1"/>
  <c r="LV53" i="1"/>
  <c r="LW53" i="1"/>
  <c r="LS54" i="1"/>
  <c r="LT54" i="1"/>
  <c r="LU54" i="1"/>
  <c r="LV54" i="1"/>
  <c r="LW54" i="1"/>
  <c r="LS55" i="1"/>
  <c r="LT55" i="1"/>
  <c r="LU55" i="1"/>
  <c r="LV55" i="1"/>
  <c r="LW55" i="1"/>
  <c r="LS56" i="1"/>
  <c r="LT56" i="1"/>
  <c r="LU56" i="1"/>
  <c r="LV56" i="1"/>
  <c r="LW56" i="1"/>
  <c r="LS57" i="1"/>
  <c r="LT57" i="1"/>
  <c r="LU57" i="1"/>
  <c r="LV57" i="1"/>
  <c r="LW57" i="1"/>
  <c r="LS58" i="1"/>
  <c r="LT58" i="1"/>
  <c r="LU58" i="1"/>
  <c r="LV58" i="1"/>
  <c r="LW58" i="1"/>
  <c r="LS59" i="1"/>
  <c r="LT59" i="1"/>
  <c r="LU59" i="1"/>
  <c r="LV59" i="1"/>
  <c r="LW59" i="1"/>
  <c r="LS60" i="1"/>
  <c r="LT60" i="1"/>
  <c r="LU60" i="1"/>
  <c r="LV60" i="1"/>
  <c r="LW60" i="1"/>
  <c r="LS61" i="1"/>
  <c r="LT61" i="1"/>
  <c r="LU61" i="1"/>
  <c r="LV61" i="1"/>
  <c r="LW61" i="1"/>
  <c r="LS62" i="1"/>
  <c r="LT62" i="1"/>
  <c r="LU62" i="1"/>
  <c r="LV62" i="1"/>
  <c r="LW62" i="1"/>
  <c r="LS63" i="1"/>
  <c r="LT63" i="1"/>
  <c r="LU63" i="1"/>
  <c r="LV63" i="1"/>
  <c r="LW63" i="1"/>
  <c r="LS64" i="1"/>
  <c r="LT64" i="1"/>
  <c r="LU64" i="1"/>
  <c r="LV64" i="1"/>
  <c r="LW64" i="1"/>
  <c r="LS65" i="1"/>
  <c r="LT65" i="1"/>
  <c r="LU65" i="1"/>
  <c r="LV65" i="1"/>
  <c r="LW65" i="1"/>
  <c r="LS66" i="1"/>
  <c r="LT66" i="1"/>
  <c r="LU66" i="1"/>
  <c r="LV66" i="1"/>
  <c r="LW66" i="1"/>
  <c r="LS67" i="1"/>
  <c r="LT67" i="1"/>
  <c r="LU67" i="1"/>
  <c r="LV67" i="1"/>
  <c r="LW67" i="1"/>
  <c r="LS68" i="1"/>
  <c r="LT68" i="1"/>
  <c r="LU68" i="1"/>
  <c r="LV68" i="1"/>
  <c r="LW68" i="1"/>
  <c r="LS69" i="1"/>
  <c r="LT69" i="1"/>
  <c r="LU69" i="1"/>
  <c r="LV69" i="1"/>
  <c r="LW69" i="1"/>
  <c r="LS70" i="1"/>
  <c r="LT70" i="1"/>
  <c r="LU70" i="1"/>
  <c r="LV70" i="1"/>
  <c r="LW70" i="1"/>
  <c r="LS71" i="1"/>
  <c r="LT71" i="1"/>
  <c r="LU71" i="1"/>
  <c r="LV71" i="1"/>
  <c r="LW71" i="1"/>
  <c r="LS74" i="1"/>
  <c r="LT74" i="1"/>
  <c r="LU74" i="1"/>
  <c r="LV74" i="1"/>
  <c r="LW74" i="1"/>
  <c r="LS75" i="1"/>
  <c r="LT75" i="1"/>
  <c r="LU75" i="1"/>
  <c r="LV75" i="1"/>
  <c r="LW75" i="1"/>
  <c r="LS76" i="1"/>
  <c r="LT76" i="1"/>
  <c r="LU76" i="1"/>
  <c r="LV76" i="1"/>
  <c r="LW76" i="1"/>
  <c r="LS77" i="1"/>
  <c r="LT77" i="1"/>
  <c r="LU77" i="1"/>
  <c r="LV77" i="1"/>
  <c r="LW77" i="1"/>
  <c r="LS78" i="1"/>
  <c r="LT78" i="1"/>
  <c r="LU78" i="1"/>
  <c r="LV78" i="1"/>
  <c r="LW78" i="1"/>
  <c r="LS79" i="1"/>
  <c r="LT79" i="1"/>
  <c r="LU79" i="1"/>
  <c r="LV79" i="1"/>
  <c r="LW79" i="1"/>
  <c r="LS80" i="1"/>
  <c r="LT80" i="1"/>
  <c r="LU80" i="1"/>
  <c r="LV80" i="1"/>
  <c r="LW80" i="1"/>
  <c r="LS81" i="1"/>
  <c r="LT81" i="1"/>
  <c r="LU81" i="1"/>
  <c r="LV81" i="1"/>
  <c r="LW81" i="1"/>
  <c r="LS82" i="1"/>
  <c r="LT82" i="1"/>
  <c r="LU82" i="1"/>
  <c r="LV82" i="1"/>
  <c r="LW82" i="1"/>
  <c r="LS83" i="1"/>
  <c r="LT83" i="1"/>
  <c r="LU83" i="1"/>
  <c r="LV83" i="1"/>
  <c r="LW83" i="1"/>
  <c r="LS84" i="1"/>
  <c r="LT84" i="1"/>
  <c r="LU84" i="1"/>
  <c r="LV84" i="1"/>
  <c r="LW84" i="1"/>
  <c r="LS85" i="1"/>
  <c r="LT85" i="1"/>
  <c r="LU85" i="1"/>
  <c r="LV85" i="1"/>
  <c r="LW85" i="1"/>
  <c r="LS86" i="1"/>
  <c r="LT86" i="1"/>
  <c r="LU86" i="1"/>
  <c r="LV86" i="1"/>
  <c r="LW86" i="1"/>
  <c r="LS87" i="1"/>
  <c r="LT87" i="1"/>
  <c r="LU87" i="1"/>
  <c r="LV87" i="1"/>
  <c r="LW87" i="1"/>
  <c r="LS88" i="1"/>
  <c r="LT88" i="1"/>
  <c r="LU88" i="1"/>
  <c r="LV88" i="1"/>
  <c r="LW88" i="1"/>
  <c r="LS89" i="1"/>
  <c r="LT89" i="1"/>
  <c r="LU89" i="1"/>
  <c r="LV89" i="1"/>
  <c r="LW89" i="1"/>
  <c r="LS90" i="1"/>
  <c r="LT90" i="1"/>
  <c r="LU90" i="1"/>
  <c r="LV90" i="1"/>
  <c r="LW90" i="1"/>
  <c r="LS91" i="1"/>
  <c r="LT91" i="1"/>
  <c r="LU91" i="1"/>
  <c r="LV91" i="1"/>
  <c r="LW91" i="1"/>
  <c r="LS92" i="1"/>
  <c r="LT92" i="1"/>
  <c r="LU92" i="1"/>
  <c r="LV92" i="1"/>
  <c r="LW92" i="1"/>
  <c r="LS93" i="1"/>
  <c r="LT93" i="1"/>
  <c r="LU93" i="1"/>
  <c r="LV93" i="1"/>
  <c r="LW93" i="1"/>
  <c r="LS94" i="1"/>
  <c r="LT94" i="1"/>
  <c r="LU94" i="1"/>
  <c r="LV94" i="1"/>
  <c r="LW94" i="1"/>
  <c r="LS95" i="1"/>
  <c r="LT95" i="1"/>
  <c r="LU95" i="1"/>
  <c r="LV95" i="1"/>
  <c r="LW95" i="1"/>
  <c r="LS96" i="1"/>
  <c r="LT96" i="1"/>
  <c r="LU96" i="1"/>
  <c r="LV96" i="1"/>
  <c r="LW96" i="1"/>
  <c r="LS97" i="1"/>
  <c r="LT97" i="1"/>
  <c r="LU97" i="1"/>
  <c r="LV97" i="1"/>
  <c r="LW97" i="1"/>
  <c r="LS98" i="1"/>
  <c r="LT98" i="1"/>
  <c r="LU98" i="1"/>
  <c r="LV98" i="1"/>
  <c r="LW98" i="1"/>
  <c r="LS99" i="1"/>
  <c r="LT99" i="1"/>
  <c r="LU99" i="1"/>
  <c r="LV99" i="1"/>
  <c r="LW99" i="1"/>
  <c r="LS100" i="1"/>
  <c r="LT100" i="1"/>
  <c r="LU100" i="1"/>
  <c r="LV100" i="1"/>
  <c r="LW100" i="1"/>
  <c r="LS101" i="1"/>
  <c r="LT101" i="1"/>
  <c r="LU101" i="1"/>
  <c r="LV101" i="1"/>
  <c r="LW101" i="1"/>
  <c r="LS102" i="1"/>
  <c r="LT102" i="1"/>
  <c r="LU102" i="1"/>
  <c r="LV102" i="1"/>
  <c r="LW102" i="1"/>
  <c r="LS103" i="1"/>
  <c r="LT103" i="1"/>
  <c r="LU103" i="1"/>
  <c r="LV103" i="1"/>
  <c r="LW103" i="1"/>
  <c r="LS104" i="1"/>
  <c r="LT104" i="1"/>
  <c r="LU104" i="1"/>
  <c r="LV104" i="1"/>
  <c r="LW104" i="1"/>
  <c r="LS105" i="1"/>
  <c r="LT105" i="1"/>
  <c r="LU105" i="1"/>
  <c r="LV105" i="1"/>
  <c r="LW105" i="1"/>
  <c r="LS106" i="1"/>
  <c r="LT106" i="1"/>
  <c r="LU106" i="1"/>
  <c r="LV106" i="1"/>
  <c r="LW106" i="1"/>
  <c r="LS107" i="1"/>
  <c r="LT107" i="1"/>
  <c r="LU107" i="1"/>
  <c r="LV107" i="1"/>
  <c r="LW107" i="1"/>
  <c r="LS108" i="1"/>
  <c r="LT108" i="1"/>
  <c r="LU108" i="1"/>
  <c r="LV108" i="1"/>
  <c r="LW108" i="1"/>
  <c r="LS109" i="1"/>
  <c r="LT109" i="1"/>
  <c r="LU109" i="1"/>
  <c r="LV109" i="1"/>
  <c r="LW109" i="1"/>
  <c r="LS110" i="1"/>
  <c r="LT110" i="1"/>
  <c r="LU110" i="1"/>
  <c r="LV110" i="1"/>
  <c r="LW110" i="1"/>
  <c r="LS111" i="1"/>
  <c r="LT111" i="1"/>
  <c r="LU111" i="1"/>
  <c r="LV111" i="1"/>
  <c r="LW111" i="1"/>
  <c r="LS112" i="1"/>
  <c r="LT112" i="1"/>
  <c r="LU112" i="1"/>
  <c r="LV112" i="1"/>
  <c r="LW112" i="1"/>
  <c r="LS113" i="1"/>
  <c r="LT113" i="1"/>
  <c r="LU113" i="1"/>
  <c r="LV113" i="1"/>
  <c r="LW113" i="1"/>
  <c r="LS114" i="1"/>
  <c r="LT114" i="1"/>
  <c r="LU114" i="1"/>
  <c r="LV114" i="1"/>
  <c r="LW114" i="1"/>
  <c r="LS115" i="1"/>
  <c r="LT115" i="1"/>
  <c r="LU115" i="1"/>
  <c r="LV115" i="1"/>
  <c r="LW115" i="1"/>
  <c r="LS116" i="1"/>
  <c r="LT116" i="1"/>
  <c r="LU116" i="1"/>
  <c r="LV116" i="1"/>
  <c r="LW116" i="1"/>
  <c r="LS117" i="1"/>
  <c r="LT117" i="1"/>
  <c r="LU117" i="1"/>
  <c r="LV117" i="1"/>
  <c r="LW117" i="1"/>
  <c r="LS118" i="1"/>
  <c r="LT118" i="1"/>
  <c r="LU118" i="1"/>
  <c r="LV118" i="1"/>
  <c r="LW118" i="1"/>
  <c r="LS119" i="1"/>
  <c r="LT119" i="1"/>
  <c r="LU119" i="1"/>
  <c r="LV119" i="1"/>
  <c r="LW119" i="1"/>
  <c r="LS120" i="1"/>
  <c r="LT120" i="1"/>
  <c r="LU120" i="1"/>
  <c r="LV120" i="1"/>
  <c r="LW120" i="1"/>
  <c r="LS121" i="1"/>
  <c r="LT121" i="1"/>
  <c r="LU121" i="1"/>
  <c r="LV121" i="1"/>
  <c r="LW121" i="1"/>
  <c r="LS122" i="1"/>
  <c r="LT122" i="1"/>
  <c r="LU122" i="1"/>
  <c r="LV122" i="1"/>
  <c r="LW122" i="1"/>
  <c r="LS123" i="1"/>
  <c r="LT123" i="1"/>
  <c r="LU123" i="1"/>
  <c r="LV123" i="1"/>
  <c r="LW123" i="1"/>
  <c r="LS124" i="1"/>
  <c r="LT124" i="1"/>
  <c r="LU124" i="1"/>
  <c r="LV124" i="1"/>
  <c r="LW124" i="1"/>
  <c r="LS125" i="1"/>
  <c r="LT125" i="1"/>
  <c r="LU125" i="1"/>
  <c r="LV125" i="1"/>
  <c r="LW125" i="1"/>
  <c r="LS126" i="1"/>
  <c r="LT126" i="1"/>
  <c r="LU126" i="1"/>
  <c r="LV126" i="1"/>
  <c r="LW126" i="1"/>
  <c r="LS127" i="1"/>
  <c r="LT127" i="1"/>
  <c r="LU127" i="1"/>
  <c r="LV127" i="1"/>
  <c r="LW127" i="1"/>
  <c r="LS128" i="1"/>
  <c r="LT128" i="1"/>
  <c r="LU128" i="1"/>
  <c r="LV128" i="1"/>
  <c r="LW128" i="1"/>
  <c r="LT8" i="1"/>
  <c r="LU8" i="1"/>
  <c r="LV8" i="1"/>
  <c r="LW8" i="1"/>
  <c r="LS8" i="1"/>
  <c r="LO7" i="1"/>
  <c r="LP7" i="1"/>
  <c r="LQ7" i="1"/>
  <c r="LR7" i="1"/>
  <c r="LS7" i="1"/>
  <c r="LT7" i="1"/>
  <c r="LU7" i="1"/>
  <c r="LV7" i="1"/>
  <c r="LW7" i="1"/>
  <c r="MO7" i="1"/>
  <c r="MP7" i="1"/>
  <c r="MQ7" i="1"/>
  <c r="MR7" i="1"/>
  <c r="MK9" i="1"/>
  <c r="ML9" i="1"/>
  <c r="MM9" i="1"/>
  <c r="MN9" i="1"/>
  <c r="MK10" i="1"/>
  <c r="ML10" i="1"/>
  <c r="MM10" i="1"/>
  <c r="MN10" i="1"/>
  <c r="MK11" i="1"/>
  <c r="ML11" i="1"/>
  <c r="MM11" i="1"/>
  <c r="MN11" i="1"/>
  <c r="MK12" i="1"/>
  <c r="ML12" i="1"/>
  <c r="MM12" i="1"/>
  <c r="MN12" i="1"/>
  <c r="MK13" i="1"/>
  <c r="ML13" i="1"/>
  <c r="MM13" i="1"/>
  <c r="MN13" i="1"/>
  <c r="MK14" i="1"/>
  <c r="ML14" i="1"/>
  <c r="MM14" i="1"/>
  <c r="MN14" i="1"/>
  <c r="MK15" i="1"/>
  <c r="ML15" i="1"/>
  <c r="MM15" i="1"/>
  <c r="MN15" i="1"/>
  <c r="MK16" i="1"/>
  <c r="ML16" i="1"/>
  <c r="MM16" i="1"/>
  <c r="MN16" i="1"/>
  <c r="MK17" i="1"/>
  <c r="ML17" i="1"/>
  <c r="MM17" i="1"/>
  <c r="MN17" i="1"/>
  <c r="MK18" i="1"/>
  <c r="ML18" i="1"/>
  <c r="MM18" i="1"/>
  <c r="MN18" i="1"/>
  <c r="MK19" i="1"/>
  <c r="ML19" i="1"/>
  <c r="MM19" i="1"/>
  <c r="MN19" i="1"/>
  <c r="MK20" i="1"/>
  <c r="ML20" i="1"/>
  <c r="MM20" i="1"/>
  <c r="MN20" i="1"/>
  <c r="MK21" i="1"/>
  <c r="ML21" i="1"/>
  <c r="MM21" i="1"/>
  <c r="MN21" i="1"/>
  <c r="MK22" i="1"/>
  <c r="ML22" i="1"/>
  <c r="MM22" i="1"/>
  <c r="MN22" i="1"/>
  <c r="MK23" i="1"/>
  <c r="ML23" i="1"/>
  <c r="MM23" i="1"/>
  <c r="MN23" i="1"/>
  <c r="MK24" i="1"/>
  <c r="ML24" i="1"/>
  <c r="MM24" i="1"/>
  <c r="MN24" i="1"/>
  <c r="MK25" i="1"/>
  <c r="ML25" i="1"/>
  <c r="MM25" i="1"/>
  <c r="MN25" i="1"/>
  <c r="MK26" i="1"/>
  <c r="ML26" i="1"/>
  <c r="MM26" i="1"/>
  <c r="MN26" i="1"/>
  <c r="MK27" i="1"/>
  <c r="ML27" i="1"/>
  <c r="MM27" i="1"/>
  <c r="MN27" i="1"/>
  <c r="MK28" i="1"/>
  <c r="ML28" i="1"/>
  <c r="MM28" i="1"/>
  <c r="MN28" i="1"/>
  <c r="MK29" i="1"/>
  <c r="ML29" i="1"/>
  <c r="MM29" i="1"/>
  <c r="MN29" i="1"/>
  <c r="MK30" i="1"/>
  <c r="ML30" i="1"/>
  <c r="MM30" i="1"/>
  <c r="MN30" i="1"/>
  <c r="MK31" i="1"/>
  <c r="ML31" i="1"/>
  <c r="MM31" i="1"/>
  <c r="MN31" i="1"/>
  <c r="MK32" i="1"/>
  <c r="ML32" i="1"/>
  <c r="MM32" i="1"/>
  <c r="MN32" i="1"/>
  <c r="MK33" i="1"/>
  <c r="ML33" i="1"/>
  <c r="MM33" i="1"/>
  <c r="MN33" i="1"/>
  <c r="MK34" i="1"/>
  <c r="ML34" i="1"/>
  <c r="MM34" i="1"/>
  <c r="MN34" i="1"/>
  <c r="MK35" i="1"/>
  <c r="ML35" i="1"/>
  <c r="MM35" i="1"/>
  <c r="MN35" i="1"/>
  <c r="MK36" i="1"/>
  <c r="ML36" i="1"/>
  <c r="MM36" i="1"/>
  <c r="MN36" i="1"/>
  <c r="MK37" i="1"/>
  <c r="ML37" i="1"/>
  <c r="MM37" i="1"/>
  <c r="MN37" i="1"/>
  <c r="MK38" i="1"/>
  <c r="ML38" i="1"/>
  <c r="MM38" i="1"/>
  <c r="MN38" i="1"/>
  <c r="MK39" i="1"/>
  <c r="ML39" i="1"/>
  <c r="MM39" i="1"/>
  <c r="MN39" i="1"/>
  <c r="MK40" i="1"/>
  <c r="ML40" i="1"/>
  <c r="MM40" i="1"/>
  <c r="MN40" i="1"/>
  <c r="MK41" i="1"/>
  <c r="ML41" i="1"/>
  <c r="MM41" i="1"/>
  <c r="MN41" i="1"/>
  <c r="MK42" i="1"/>
  <c r="ML42" i="1"/>
  <c r="MM42" i="1"/>
  <c r="MN42" i="1"/>
  <c r="MK43" i="1"/>
  <c r="ML43" i="1"/>
  <c r="MM43" i="1"/>
  <c r="MN43" i="1"/>
  <c r="MK44" i="1"/>
  <c r="ML44" i="1"/>
  <c r="MM44" i="1"/>
  <c r="MN44" i="1"/>
  <c r="MK45" i="1"/>
  <c r="ML45" i="1"/>
  <c r="MM45" i="1"/>
  <c r="MN45" i="1"/>
  <c r="MK46" i="1"/>
  <c r="ML46" i="1"/>
  <c r="MM46" i="1"/>
  <c r="MN46" i="1"/>
  <c r="MK47" i="1"/>
  <c r="ML47" i="1"/>
  <c r="MM47" i="1"/>
  <c r="MN47" i="1"/>
  <c r="MK48" i="1"/>
  <c r="ML48" i="1"/>
  <c r="MM48" i="1"/>
  <c r="MN48" i="1"/>
  <c r="MK49" i="1"/>
  <c r="ML49" i="1"/>
  <c r="MM49" i="1"/>
  <c r="MN49" i="1"/>
  <c r="MK50" i="1"/>
  <c r="ML50" i="1"/>
  <c r="MM50" i="1"/>
  <c r="MN50" i="1"/>
  <c r="MK51" i="1"/>
  <c r="ML51" i="1"/>
  <c r="MM51" i="1"/>
  <c r="MN51" i="1"/>
  <c r="MK52" i="1"/>
  <c r="ML52" i="1"/>
  <c r="MM52" i="1"/>
  <c r="MN52" i="1"/>
  <c r="MK53" i="1"/>
  <c r="ML53" i="1"/>
  <c r="MM53" i="1"/>
  <c r="MN53" i="1"/>
  <c r="MK54" i="1"/>
  <c r="ML54" i="1"/>
  <c r="MM54" i="1"/>
  <c r="MN54" i="1"/>
  <c r="MK55" i="1"/>
  <c r="ML55" i="1"/>
  <c r="MM55" i="1"/>
  <c r="MN55" i="1"/>
  <c r="MK56" i="1"/>
  <c r="ML56" i="1"/>
  <c r="MM56" i="1"/>
  <c r="MN56" i="1"/>
  <c r="MK57" i="1"/>
  <c r="ML57" i="1"/>
  <c r="MM57" i="1"/>
  <c r="MN57" i="1"/>
  <c r="MK58" i="1"/>
  <c r="ML58" i="1"/>
  <c r="MM58" i="1"/>
  <c r="MN58" i="1"/>
  <c r="MK59" i="1"/>
  <c r="ML59" i="1"/>
  <c r="MM59" i="1"/>
  <c r="MN59" i="1"/>
  <c r="MK60" i="1"/>
  <c r="ML60" i="1"/>
  <c r="MM60" i="1"/>
  <c r="MN60" i="1"/>
  <c r="MK61" i="1"/>
  <c r="ML61" i="1"/>
  <c r="MM61" i="1"/>
  <c r="MN61" i="1"/>
  <c r="MK62" i="1"/>
  <c r="ML62" i="1"/>
  <c r="MM62" i="1"/>
  <c r="MN62" i="1"/>
  <c r="MK63" i="1"/>
  <c r="ML63" i="1"/>
  <c r="MM63" i="1"/>
  <c r="MN63" i="1"/>
  <c r="MK64" i="1"/>
  <c r="ML64" i="1"/>
  <c r="MM64" i="1"/>
  <c r="MN64" i="1"/>
  <c r="MK65" i="1"/>
  <c r="ML65" i="1"/>
  <c r="MM65" i="1"/>
  <c r="MN65" i="1"/>
  <c r="MK66" i="1"/>
  <c r="ML66" i="1"/>
  <c r="MM66" i="1"/>
  <c r="MN66" i="1"/>
  <c r="MK67" i="1"/>
  <c r="ML67" i="1"/>
  <c r="MM67" i="1"/>
  <c r="MN67" i="1"/>
  <c r="MK68" i="1"/>
  <c r="ML68" i="1"/>
  <c r="MM68" i="1"/>
  <c r="MN68" i="1"/>
  <c r="MK69" i="1"/>
  <c r="ML69" i="1"/>
  <c r="MM69" i="1"/>
  <c r="MN69" i="1"/>
  <c r="MK70" i="1"/>
  <c r="ML70" i="1"/>
  <c r="MM70" i="1"/>
  <c r="MN70" i="1"/>
  <c r="MK71" i="1"/>
  <c r="ML71" i="1"/>
  <c r="MM71" i="1"/>
  <c r="MN71" i="1"/>
  <c r="MK72" i="1"/>
  <c r="ML72" i="1"/>
  <c r="MM72" i="1"/>
  <c r="MN72" i="1"/>
  <c r="MK73" i="1"/>
  <c r="ML73" i="1"/>
  <c r="MM73" i="1"/>
  <c r="MN73" i="1"/>
  <c r="MK74" i="1"/>
  <c r="ML74" i="1"/>
  <c r="MM74" i="1"/>
  <c r="MN74" i="1"/>
  <c r="MK75" i="1"/>
  <c r="ML75" i="1"/>
  <c r="MM75" i="1"/>
  <c r="MN75" i="1"/>
  <c r="MK76" i="1"/>
  <c r="ML76" i="1"/>
  <c r="MM76" i="1"/>
  <c r="MN76" i="1"/>
  <c r="MK77" i="1"/>
  <c r="ML77" i="1"/>
  <c r="MM77" i="1"/>
  <c r="MN77" i="1"/>
  <c r="MK78" i="1"/>
  <c r="ML78" i="1"/>
  <c r="MM78" i="1"/>
  <c r="MN78" i="1"/>
  <c r="MK79" i="1"/>
  <c r="ML79" i="1"/>
  <c r="MM79" i="1"/>
  <c r="MN79" i="1"/>
  <c r="MK80" i="1"/>
  <c r="ML80" i="1"/>
  <c r="MM80" i="1"/>
  <c r="MN80" i="1"/>
  <c r="MK81" i="1"/>
  <c r="ML81" i="1"/>
  <c r="MM81" i="1"/>
  <c r="MN81" i="1"/>
  <c r="MK82" i="1"/>
  <c r="ML82" i="1"/>
  <c r="MM82" i="1"/>
  <c r="MN82" i="1"/>
  <c r="MK83" i="1"/>
  <c r="ML83" i="1"/>
  <c r="MM83" i="1"/>
  <c r="MN83" i="1"/>
  <c r="MK84" i="1"/>
  <c r="ML84" i="1"/>
  <c r="MM84" i="1"/>
  <c r="MN84" i="1"/>
  <c r="MK85" i="1"/>
  <c r="ML85" i="1"/>
  <c r="MM85" i="1"/>
  <c r="MN85" i="1"/>
  <c r="MK86" i="1"/>
  <c r="ML86" i="1"/>
  <c r="MM86" i="1"/>
  <c r="MN86" i="1"/>
  <c r="MK87" i="1"/>
  <c r="ML87" i="1"/>
  <c r="MM87" i="1"/>
  <c r="MN87" i="1"/>
  <c r="MK88" i="1"/>
  <c r="ML88" i="1"/>
  <c r="MM88" i="1"/>
  <c r="MN88" i="1"/>
  <c r="MK89" i="1"/>
  <c r="ML89" i="1"/>
  <c r="MM89" i="1"/>
  <c r="MN89" i="1"/>
  <c r="MK90" i="1"/>
  <c r="ML90" i="1"/>
  <c r="MM90" i="1"/>
  <c r="MN90" i="1"/>
  <c r="MK91" i="1"/>
  <c r="ML91" i="1"/>
  <c r="MM91" i="1"/>
  <c r="MN91" i="1"/>
  <c r="MK92" i="1"/>
  <c r="ML92" i="1"/>
  <c r="MM92" i="1"/>
  <c r="MN92" i="1"/>
  <c r="MK93" i="1"/>
  <c r="ML93" i="1"/>
  <c r="MM93" i="1"/>
  <c r="MN93" i="1"/>
  <c r="MK94" i="1"/>
  <c r="ML94" i="1"/>
  <c r="MM94" i="1"/>
  <c r="MN94" i="1"/>
  <c r="MK95" i="1"/>
  <c r="ML95" i="1"/>
  <c r="MM95" i="1"/>
  <c r="MN95" i="1"/>
  <c r="MK96" i="1"/>
  <c r="ML96" i="1"/>
  <c r="MM96" i="1"/>
  <c r="MN96" i="1"/>
  <c r="MK97" i="1"/>
  <c r="ML97" i="1"/>
  <c r="MM97" i="1"/>
  <c r="MN97" i="1"/>
  <c r="MK98" i="1"/>
  <c r="ML98" i="1"/>
  <c r="MM98" i="1"/>
  <c r="MN98" i="1"/>
  <c r="MK99" i="1"/>
  <c r="ML99" i="1"/>
  <c r="MM99" i="1"/>
  <c r="MN99" i="1"/>
  <c r="MK100" i="1"/>
  <c r="ML100" i="1"/>
  <c r="MM100" i="1"/>
  <c r="MN100" i="1"/>
  <c r="MK101" i="1"/>
  <c r="ML101" i="1"/>
  <c r="MM101" i="1"/>
  <c r="MN101" i="1"/>
  <c r="MK102" i="1"/>
  <c r="ML102" i="1"/>
  <c r="MM102" i="1"/>
  <c r="MN102" i="1"/>
  <c r="MK103" i="1"/>
  <c r="ML103" i="1"/>
  <c r="MM103" i="1"/>
  <c r="MN103" i="1"/>
  <c r="MK104" i="1"/>
  <c r="ML104" i="1"/>
  <c r="MM104" i="1"/>
  <c r="MN104" i="1"/>
  <c r="MK105" i="1"/>
  <c r="ML105" i="1"/>
  <c r="MM105" i="1"/>
  <c r="MN105" i="1"/>
  <c r="MK106" i="1"/>
  <c r="ML106" i="1"/>
  <c r="MM106" i="1"/>
  <c r="MN106" i="1"/>
  <c r="MK107" i="1"/>
  <c r="ML107" i="1"/>
  <c r="MM107" i="1"/>
  <c r="MN107" i="1"/>
  <c r="MK108" i="1"/>
  <c r="ML108" i="1"/>
  <c r="MM108" i="1"/>
  <c r="MN108" i="1"/>
  <c r="MK109" i="1"/>
  <c r="ML109" i="1"/>
  <c r="MM109" i="1"/>
  <c r="MN109" i="1"/>
  <c r="MK110" i="1"/>
  <c r="ML110" i="1"/>
  <c r="MM110" i="1"/>
  <c r="MN110" i="1"/>
  <c r="MK111" i="1"/>
  <c r="ML111" i="1"/>
  <c r="MM111" i="1"/>
  <c r="MN111" i="1"/>
  <c r="MK112" i="1"/>
  <c r="ML112" i="1"/>
  <c r="MM112" i="1"/>
  <c r="MN112" i="1"/>
  <c r="MK113" i="1"/>
  <c r="ML113" i="1"/>
  <c r="MM113" i="1"/>
  <c r="MN113" i="1"/>
  <c r="MK114" i="1"/>
  <c r="ML114" i="1"/>
  <c r="MM114" i="1"/>
  <c r="MN114" i="1"/>
  <c r="MK115" i="1"/>
  <c r="ML115" i="1"/>
  <c r="MM115" i="1"/>
  <c r="MN115" i="1"/>
  <c r="MK116" i="1"/>
  <c r="ML116" i="1"/>
  <c r="MM116" i="1"/>
  <c r="MN116" i="1"/>
  <c r="MK117" i="1"/>
  <c r="ML117" i="1"/>
  <c r="MM117" i="1"/>
  <c r="MN117" i="1"/>
  <c r="MK118" i="1"/>
  <c r="ML118" i="1"/>
  <c r="MM118" i="1"/>
  <c r="MN118" i="1"/>
  <c r="MK119" i="1"/>
  <c r="ML119" i="1"/>
  <c r="MM119" i="1"/>
  <c r="MN119" i="1"/>
  <c r="MK120" i="1"/>
  <c r="ML120" i="1"/>
  <c r="MM120" i="1"/>
  <c r="MN120" i="1"/>
  <c r="MK121" i="1"/>
  <c r="ML121" i="1"/>
  <c r="MM121" i="1"/>
  <c r="MN121" i="1"/>
  <c r="MK122" i="1"/>
  <c r="ML122" i="1"/>
  <c r="MM122" i="1"/>
  <c r="MN122" i="1"/>
  <c r="MK123" i="1"/>
  <c r="ML123" i="1"/>
  <c r="MM123" i="1"/>
  <c r="MN123" i="1"/>
  <c r="MK124" i="1"/>
  <c r="ML124" i="1"/>
  <c r="MM124" i="1"/>
  <c r="MN124" i="1"/>
  <c r="MK125" i="1"/>
  <c r="ML125" i="1"/>
  <c r="MM125" i="1"/>
  <c r="MN125" i="1"/>
  <c r="MK126" i="1"/>
  <c r="ML126" i="1"/>
  <c r="MM126" i="1"/>
  <c r="MN126" i="1"/>
  <c r="MK127" i="1"/>
  <c r="ML127" i="1"/>
  <c r="MM127" i="1"/>
  <c r="MN127" i="1"/>
  <c r="MK128" i="1"/>
  <c r="ML128" i="1"/>
  <c r="MM128" i="1"/>
  <c r="MN128" i="1"/>
  <c r="MK8" i="1"/>
  <c r="ML8" i="1"/>
  <c r="MM8" i="1"/>
  <c r="MN8" i="1"/>
  <c r="MJ9" i="1"/>
  <c r="MJ10" i="1"/>
  <c r="MJ11" i="1"/>
  <c r="MJ12" i="1"/>
  <c r="MJ13" i="1"/>
  <c r="MJ14" i="1"/>
  <c r="MJ15" i="1"/>
  <c r="MJ16" i="1"/>
  <c r="MJ17" i="1"/>
  <c r="MJ18" i="1"/>
  <c r="MJ19" i="1"/>
  <c r="MJ20" i="1"/>
  <c r="MJ21" i="1"/>
  <c r="MJ22" i="1"/>
  <c r="MJ23" i="1"/>
  <c r="MJ24" i="1"/>
  <c r="MJ25" i="1"/>
  <c r="MJ26" i="1"/>
  <c r="MJ27" i="1"/>
  <c r="MJ28" i="1"/>
  <c r="MJ29" i="1"/>
  <c r="MJ30" i="1"/>
  <c r="MJ31" i="1"/>
  <c r="MJ32" i="1"/>
  <c r="MJ33" i="1"/>
  <c r="MJ34" i="1"/>
  <c r="MJ35" i="1"/>
  <c r="MJ36" i="1"/>
  <c r="MJ37" i="1"/>
  <c r="MJ38" i="1"/>
  <c r="MJ39" i="1"/>
  <c r="MJ40" i="1"/>
  <c r="MJ41" i="1"/>
  <c r="MJ42" i="1"/>
  <c r="MJ43" i="1"/>
  <c r="MJ44" i="1"/>
  <c r="MJ45" i="1"/>
  <c r="MJ46" i="1"/>
  <c r="MJ47" i="1"/>
  <c r="MJ48" i="1"/>
  <c r="MJ49" i="1"/>
  <c r="MJ50" i="1"/>
  <c r="MJ51" i="1"/>
  <c r="MJ52" i="1"/>
  <c r="MJ53" i="1"/>
  <c r="MJ54" i="1"/>
  <c r="MJ55" i="1"/>
  <c r="MJ56" i="1"/>
  <c r="MJ57" i="1"/>
  <c r="MJ58" i="1"/>
  <c r="MJ59" i="1"/>
  <c r="MJ60" i="1"/>
  <c r="MJ61" i="1"/>
  <c r="MJ62" i="1"/>
  <c r="MJ63" i="1"/>
  <c r="MJ64" i="1"/>
  <c r="MJ65" i="1"/>
  <c r="MJ66" i="1"/>
  <c r="MJ67" i="1"/>
  <c r="MJ68" i="1"/>
  <c r="MJ69" i="1"/>
  <c r="MJ70" i="1"/>
  <c r="MJ71" i="1"/>
  <c r="MJ72" i="1"/>
  <c r="MJ73" i="1"/>
  <c r="MJ74" i="1"/>
  <c r="MJ75" i="1"/>
  <c r="MJ76" i="1"/>
  <c r="MJ77" i="1"/>
  <c r="MJ78" i="1"/>
  <c r="MJ79" i="1"/>
  <c r="MJ80" i="1"/>
  <c r="MJ81" i="1"/>
  <c r="MJ82" i="1"/>
  <c r="MJ83" i="1"/>
  <c r="MJ84" i="1"/>
  <c r="MJ85" i="1"/>
  <c r="MJ86" i="1"/>
  <c r="MJ87" i="1"/>
  <c r="MJ88" i="1"/>
  <c r="MJ89" i="1"/>
  <c r="MJ90" i="1"/>
  <c r="MJ91" i="1"/>
  <c r="MJ92" i="1"/>
  <c r="MJ93" i="1"/>
  <c r="MJ94" i="1"/>
  <c r="MJ95" i="1"/>
  <c r="MJ96" i="1"/>
  <c r="MJ97" i="1"/>
  <c r="MJ98" i="1"/>
  <c r="MJ99" i="1"/>
  <c r="MJ100" i="1"/>
  <c r="MJ101" i="1"/>
  <c r="MJ102" i="1"/>
  <c r="MJ103" i="1"/>
  <c r="MJ104" i="1"/>
  <c r="MJ105" i="1"/>
  <c r="MJ106" i="1"/>
  <c r="MJ107" i="1"/>
  <c r="MJ108" i="1"/>
  <c r="MJ109" i="1"/>
  <c r="MJ110" i="1"/>
  <c r="MJ111" i="1"/>
  <c r="MJ112" i="1"/>
  <c r="MJ113" i="1"/>
  <c r="MJ114" i="1"/>
  <c r="MJ115" i="1"/>
  <c r="MJ116" i="1"/>
  <c r="MJ117" i="1"/>
  <c r="MJ118" i="1"/>
  <c r="MJ119" i="1"/>
  <c r="MJ120" i="1"/>
  <c r="MJ121" i="1"/>
  <c r="MJ122" i="1"/>
  <c r="MJ123" i="1"/>
  <c r="MJ124" i="1"/>
  <c r="MJ125" i="1"/>
  <c r="MJ126" i="1"/>
  <c r="MJ127" i="1"/>
  <c r="MJ128" i="1"/>
  <c r="MJ8" i="1"/>
  <c r="MK7" i="1"/>
  <c r="ML7" i="1"/>
  <c r="MM7" i="1"/>
  <c r="MN7" i="1"/>
  <c r="MJ7" i="1"/>
  <c r="ME7" i="1"/>
  <c r="MD7" i="1"/>
  <c r="MF7" i="1"/>
  <c r="MG7" i="1"/>
  <c r="MH7" i="1"/>
  <c r="MI7" i="1"/>
  <c r="JK111" i="1" l="1"/>
  <c r="JL92" i="1"/>
  <c r="JI111" i="1"/>
  <c r="JI109" i="1"/>
  <c r="JJ108" i="1"/>
  <c r="JM106" i="1"/>
  <c r="JM104" i="1"/>
  <c r="JK98" i="1"/>
  <c r="JH109" i="1"/>
  <c r="JI104" i="1"/>
  <c r="JJ104" i="1"/>
  <c r="JK92" i="1"/>
  <c r="JM128" i="1"/>
  <c r="JJ109" i="1"/>
  <c r="JK109" i="1"/>
  <c r="JH108" i="1"/>
  <c r="JK104" i="1"/>
  <c r="JL128" i="1"/>
  <c r="JI108" i="1"/>
  <c r="JM108" i="1"/>
  <c r="JK106" i="1"/>
  <c r="JI98" i="1"/>
  <c r="JM94" i="1"/>
  <c r="JI94" i="1"/>
  <c r="JJ92" i="1"/>
  <c r="JL90" i="1"/>
  <c r="JI90" i="1"/>
  <c r="JJ83" i="1"/>
  <c r="JH83" i="1"/>
  <c r="JH78" i="1"/>
  <c r="JK93" i="1"/>
  <c r="JK87" i="1"/>
  <c r="JL85" i="1"/>
  <c r="JI84" i="1"/>
  <c r="JI77" i="1"/>
  <c r="JJ77" i="1"/>
  <c r="JL77" i="1"/>
  <c r="JJ73" i="1"/>
  <c r="JM73" i="1"/>
  <c r="JK97" i="1"/>
  <c r="JL84" i="1"/>
  <c r="JK83" i="1"/>
  <c r="JL78" i="1"/>
  <c r="JK107" i="1"/>
  <c r="JK91" i="1"/>
  <c r="JJ79" i="1"/>
  <c r="JK77" i="1"/>
  <c r="JK73" i="1"/>
  <c r="JI85" i="1"/>
  <c r="JI79" i="1"/>
  <c r="JJ78" i="1"/>
  <c r="JK95" i="1"/>
  <c r="JI83" i="1"/>
  <c r="JH79" i="1"/>
  <c r="JI78" i="1"/>
  <c r="JM56" i="1"/>
  <c r="JI56" i="1"/>
  <c r="JH38" i="1"/>
  <c r="JK78" i="1"/>
  <c r="JI55" i="1"/>
  <c r="JJ55" i="1"/>
  <c r="JM38" i="1"/>
  <c r="JI66" i="1"/>
  <c r="JL56" i="1"/>
  <c r="JL55" i="1"/>
  <c r="JH66" i="1"/>
  <c r="JK76" i="1"/>
  <c r="JL62" i="1"/>
  <c r="JJ56" i="1"/>
  <c r="JI50" i="1"/>
  <c r="JK54" i="1"/>
  <c r="JK80" i="1"/>
  <c r="JK66" i="1"/>
  <c r="JK60" i="1"/>
  <c r="JJ58" i="1"/>
  <c r="JM58" i="1"/>
  <c r="JH56" i="1"/>
  <c r="JM50" i="1"/>
  <c r="JJ50" i="1"/>
  <c r="JK55" i="1"/>
  <c r="JL38" i="1"/>
  <c r="JK59" i="1"/>
  <c r="JJ38" i="1"/>
  <c r="JI11" i="1"/>
  <c r="JK37" i="1"/>
  <c r="JL31" i="1"/>
  <c r="JL27" i="1"/>
  <c r="JL23" i="1"/>
  <c r="JK38" i="1"/>
  <c r="JK34" i="1"/>
  <c r="JI30" i="1"/>
  <c r="JK29" i="1"/>
  <c r="JM28" i="1"/>
  <c r="JI26" i="1"/>
  <c r="JK25" i="1"/>
  <c r="JM24" i="1"/>
  <c r="JI22" i="1"/>
  <c r="JK21" i="1"/>
  <c r="JM20" i="1"/>
  <c r="JI18" i="1"/>
  <c r="JK17" i="1"/>
  <c r="JM16" i="1"/>
  <c r="JM12" i="1"/>
  <c r="JI36" i="1"/>
  <c r="JM35" i="1"/>
  <c r="JK32" i="1"/>
  <c r="JK40" i="1"/>
  <c r="JI34" i="1"/>
  <c r="JI29" i="1"/>
  <c r="JK28" i="1"/>
  <c r="JI25" i="1"/>
  <c r="JK24" i="1"/>
  <c r="JI21" i="1"/>
  <c r="JK20" i="1"/>
  <c r="JI17" i="1"/>
  <c r="JK16" i="1"/>
  <c r="JM15" i="1"/>
  <c r="JI13" i="1"/>
  <c r="JK12" i="1"/>
  <c r="JM11" i="1"/>
  <c r="JK41" i="1"/>
  <c r="JK35" i="1"/>
  <c r="JI32" i="1"/>
  <c r="JI28" i="1"/>
  <c r="JI24" i="1"/>
  <c r="JI20" i="1"/>
  <c r="JI16" i="1"/>
  <c r="JK15" i="1"/>
  <c r="JI12" i="1"/>
  <c r="JK11" i="1"/>
  <c r="LY7" i="1"/>
  <c r="LZ7" i="1"/>
  <c r="MA7" i="1"/>
  <c r="MB7" i="1"/>
  <c r="MC7" i="1"/>
  <c r="LN7" i="1"/>
  <c r="LX7" i="1"/>
  <c r="KY8" i="1" l="1"/>
  <c r="KY9" i="1"/>
  <c r="KY10" i="1"/>
  <c r="KY11" i="1"/>
  <c r="KY12" i="1"/>
  <c r="KY13" i="1"/>
  <c r="KY14" i="1"/>
  <c r="KY15" i="1"/>
  <c r="KY16" i="1"/>
  <c r="KY17" i="1"/>
  <c r="KY18" i="1"/>
  <c r="KY19" i="1"/>
  <c r="KY20" i="1"/>
  <c r="KY21" i="1"/>
  <c r="KY22" i="1"/>
  <c r="KY23" i="1"/>
  <c r="KY24" i="1"/>
  <c r="KY25" i="1"/>
  <c r="KY26" i="1"/>
  <c r="KY27" i="1"/>
  <c r="KY28" i="1"/>
  <c r="KY29" i="1"/>
  <c r="KY30" i="1"/>
  <c r="KY31" i="1"/>
  <c r="KY32" i="1"/>
  <c r="KY33" i="1"/>
  <c r="KY34" i="1"/>
  <c r="KY35" i="1"/>
  <c r="KY36" i="1"/>
  <c r="KY37" i="1"/>
  <c r="KY38" i="1"/>
  <c r="KY39" i="1"/>
  <c r="KY40" i="1"/>
  <c r="KY41" i="1"/>
  <c r="KY42" i="1"/>
  <c r="KY43" i="1"/>
  <c r="KY44" i="1"/>
  <c r="KY45" i="1"/>
  <c r="KY46" i="1"/>
  <c r="KY47" i="1"/>
  <c r="KY48" i="1"/>
  <c r="KY49" i="1"/>
  <c r="KY50" i="1"/>
  <c r="KY51" i="1"/>
  <c r="KY52" i="1"/>
  <c r="KY53" i="1"/>
  <c r="KY54" i="1"/>
  <c r="KY55" i="1"/>
  <c r="KY56" i="1"/>
  <c r="KY57" i="1"/>
  <c r="KY58" i="1"/>
  <c r="KY59" i="1"/>
  <c r="KY60" i="1"/>
  <c r="KY61" i="1"/>
  <c r="KY62" i="1"/>
  <c r="KY63" i="1"/>
  <c r="KY64" i="1"/>
  <c r="KY65" i="1"/>
  <c r="KY66" i="1"/>
  <c r="KY67" i="1"/>
  <c r="KY68" i="1"/>
  <c r="KY69" i="1"/>
  <c r="KY70" i="1"/>
  <c r="KY71" i="1"/>
  <c r="KY72" i="1"/>
  <c r="KY73" i="1"/>
  <c r="KY74" i="1"/>
  <c r="KY75" i="1"/>
  <c r="KY76" i="1"/>
  <c r="KY77" i="1"/>
  <c r="KY78" i="1"/>
  <c r="KY79" i="1"/>
  <c r="KY80" i="1"/>
  <c r="KY81" i="1"/>
  <c r="KY82" i="1"/>
  <c r="KY83" i="1"/>
  <c r="KY84" i="1"/>
  <c r="KY85" i="1"/>
  <c r="KY86" i="1"/>
  <c r="KY87" i="1"/>
  <c r="KY88" i="1"/>
  <c r="KY89" i="1"/>
  <c r="KY90" i="1"/>
  <c r="KY91" i="1"/>
  <c r="KY92" i="1"/>
  <c r="KY93" i="1"/>
  <c r="KY94" i="1"/>
  <c r="KY95" i="1"/>
  <c r="KY96" i="1"/>
  <c r="KY97" i="1"/>
  <c r="KY98" i="1"/>
  <c r="KY99" i="1"/>
  <c r="KY100" i="1"/>
  <c r="KY101" i="1"/>
  <c r="KY102" i="1"/>
  <c r="KY103" i="1"/>
  <c r="KY104" i="1"/>
  <c r="KY105" i="1"/>
  <c r="KY106" i="1"/>
  <c r="KY107" i="1"/>
  <c r="KY108" i="1"/>
  <c r="KY109" i="1"/>
  <c r="KY110" i="1"/>
  <c r="KY111" i="1"/>
  <c r="KY112" i="1"/>
  <c r="KY113" i="1"/>
  <c r="KY114" i="1"/>
  <c r="KY115" i="1"/>
  <c r="KY116" i="1"/>
  <c r="KY117" i="1"/>
  <c r="KY118" i="1"/>
  <c r="KY119" i="1"/>
  <c r="KY120" i="1"/>
  <c r="KY121" i="1"/>
  <c r="KY122" i="1"/>
  <c r="KY123" i="1"/>
  <c r="KY124" i="1"/>
  <c r="KY125" i="1"/>
  <c r="KY126" i="1"/>
  <c r="KY127" i="1"/>
  <c r="KY128" i="1"/>
  <c r="KX7" i="1"/>
  <c r="KY7" i="1"/>
  <c r="LM8" i="1"/>
  <c r="LM9" i="1"/>
  <c r="LM10" i="1"/>
  <c r="LM11" i="1"/>
  <c r="LM12" i="1"/>
  <c r="LM13" i="1"/>
  <c r="LM14" i="1"/>
  <c r="LM15" i="1"/>
  <c r="LM18" i="1"/>
  <c r="LM19" i="1"/>
  <c r="LM20" i="1"/>
  <c r="LM21" i="1"/>
  <c r="LM22" i="1"/>
  <c r="LM23" i="1"/>
  <c r="LM24" i="1"/>
  <c r="LM25" i="1"/>
  <c r="LM26" i="1"/>
  <c r="LM27" i="1"/>
  <c r="LM28" i="1"/>
  <c r="LM29" i="1"/>
  <c r="LM31" i="1"/>
  <c r="LM32" i="1"/>
  <c r="LM33" i="1"/>
  <c r="LM34" i="1"/>
  <c r="LM35" i="1"/>
  <c r="LM36" i="1"/>
  <c r="LM37" i="1"/>
  <c r="LM39" i="1"/>
  <c r="LM40" i="1"/>
  <c r="LM41" i="1"/>
  <c r="LM42" i="1"/>
  <c r="LM43" i="1"/>
  <c r="LM44" i="1"/>
  <c r="LM45" i="1"/>
  <c r="LM46" i="1"/>
  <c r="LM47" i="1"/>
  <c r="LM48" i="1"/>
  <c r="LM49" i="1"/>
  <c r="LM50" i="1"/>
  <c r="LM51" i="1"/>
  <c r="LM52" i="1"/>
  <c r="LM53" i="1"/>
  <c r="LM55" i="1"/>
  <c r="LM56" i="1"/>
  <c r="LM57" i="1"/>
  <c r="LM58" i="1"/>
  <c r="LM59" i="1"/>
  <c r="LM60" i="1"/>
  <c r="LM61" i="1"/>
  <c r="LM63" i="1"/>
  <c r="LM64" i="1"/>
  <c r="LM65" i="1"/>
  <c r="LM66" i="1"/>
  <c r="LM67" i="1"/>
  <c r="LM68" i="1"/>
  <c r="LM69" i="1"/>
  <c r="LM70" i="1"/>
  <c r="LM71" i="1"/>
  <c r="LM72" i="1"/>
  <c r="LM73" i="1"/>
  <c r="LM74" i="1"/>
  <c r="LM75" i="1"/>
  <c r="LM76" i="1"/>
  <c r="LM77" i="1"/>
  <c r="LM78" i="1"/>
  <c r="LM79" i="1"/>
  <c r="LM80" i="1"/>
  <c r="LM81" i="1"/>
  <c r="LM82" i="1"/>
  <c r="LM83" i="1"/>
  <c r="LM84" i="1"/>
  <c r="LM85" i="1"/>
  <c r="LM86" i="1"/>
  <c r="LM87" i="1"/>
  <c r="LM88" i="1"/>
  <c r="LM89" i="1"/>
  <c r="LM90" i="1"/>
  <c r="LM91" i="1"/>
  <c r="LM92" i="1"/>
  <c r="LM93" i="1"/>
  <c r="LM95" i="1"/>
  <c r="LM96" i="1"/>
  <c r="LM97" i="1"/>
  <c r="LM98" i="1"/>
  <c r="LM99" i="1"/>
  <c r="LM100" i="1"/>
  <c r="LM101" i="1"/>
  <c r="LM103" i="1"/>
  <c r="LM104" i="1"/>
  <c r="LM105" i="1"/>
  <c r="LM106" i="1"/>
  <c r="LM107" i="1"/>
  <c r="LM108" i="1"/>
  <c r="LM109" i="1"/>
  <c r="LM111" i="1"/>
  <c r="LM112" i="1"/>
  <c r="LM113" i="1"/>
  <c r="LM114" i="1"/>
  <c r="LM115" i="1"/>
  <c r="LM116" i="1"/>
  <c r="LM117" i="1"/>
  <c r="LM118" i="1"/>
  <c r="LM119" i="1"/>
  <c r="LM120" i="1"/>
  <c r="LM121" i="1"/>
  <c r="LM122" i="1"/>
  <c r="LM123" i="1"/>
  <c r="LM124" i="1"/>
  <c r="LM125" i="1"/>
  <c r="LM126" i="1"/>
  <c r="LM127" i="1"/>
  <c r="LM128" i="1"/>
  <c r="LM17" i="1"/>
  <c r="LK7" i="1"/>
  <c r="LL7" i="1"/>
  <c r="LM7" i="1"/>
  <c r="LM16" i="1" l="1"/>
  <c r="LM110" i="1"/>
  <c r="LM94" i="1"/>
  <c r="LM62" i="1"/>
  <c r="LM38" i="1"/>
  <c r="LM102" i="1"/>
  <c r="LM54" i="1"/>
  <c r="LM30" i="1"/>
  <c r="LJ8" i="1"/>
  <c r="LF10" i="1"/>
  <c r="LG10" i="1"/>
  <c r="LH10" i="1"/>
  <c r="LJ10" i="1"/>
  <c r="LI10" i="1"/>
  <c r="LG11" i="1"/>
  <c r="LF11" i="1"/>
  <c r="LH11" i="1"/>
  <c r="LI11" i="1"/>
  <c r="LJ11" i="1"/>
  <c r="LF12" i="1"/>
  <c r="LG12" i="1"/>
  <c r="LH12" i="1"/>
  <c r="LI12" i="1"/>
  <c r="LF13" i="1"/>
  <c r="LG13" i="1"/>
  <c r="LH13" i="1"/>
  <c r="LI13" i="1"/>
  <c r="LF14" i="1"/>
  <c r="LG14" i="1"/>
  <c r="LH14" i="1"/>
  <c r="LI14" i="1"/>
  <c r="LJ14" i="1"/>
  <c r="LF15" i="1"/>
  <c r="LH15" i="1"/>
  <c r="LI15" i="1"/>
  <c r="LJ15" i="1"/>
  <c r="LG15" i="1"/>
  <c r="LH16" i="1"/>
  <c r="LI17" i="1"/>
  <c r="LJ17" i="1"/>
  <c r="LI18" i="1"/>
  <c r="LG19" i="1"/>
  <c r="LF19" i="1"/>
  <c r="LH19" i="1"/>
  <c r="LI19" i="1"/>
  <c r="LJ19" i="1"/>
  <c r="LF20" i="1"/>
  <c r="LH20" i="1"/>
  <c r="LJ20" i="1"/>
  <c r="LG20" i="1"/>
  <c r="LG21" i="1"/>
  <c r="LI21" i="1"/>
  <c r="LJ21" i="1"/>
  <c r="LF21" i="1"/>
  <c r="LG22" i="1"/>
  <c r="LI22" i="1"/>
  <c r="LF23" i="1"/>
  <c r="LH23" i="1"/>
  <c r="LI23" i="1"/>
  <c r="LJ23" i="1"/>
  <c r="LG23" i="1"/>
  <c r="LF24" i="1"/>
  <c r="LH24" i="1"/>
  <c r="LJ24" i="1"/>
  <c r="LF25" i="1"/>
  <c r="LJ25" i="1"/>
  <c r="LG26" i="1"/>
  <c r="LI26" i="1"/>
  <c r="LG27" i="1"/>
  <c r="LF27" i="1"/>
  <c r="LH27" i="1"/>
  <c r="LI27" i="1"/>
  <c r="LJ27" i="1"/>
  <c r="LF28" i="1"/>
  <c r="LG28" i="1"/>
  <c r="LH28" i="1"/>
  <c r="LI28" i="1"/>
  <c r="LG29" i="1"/>
  <c r="LH29" i="1"/>
  <c r="LF29" i="1"/>
  <c r="LF30" i="1"/>
  <c r="LG30" i="1"/>
  <c r="LH30" i="1"/>
  <c r="LI30" i="1"/>
  <c r="LJ30" i="1"/>
  <c r="LF31" i="1"/>
  <c r="LH31" i="1"/>
  <c r="LI31" i="1"/>
  <c r="LJ31" i="1"/>
  <c r="LG31" i="1"/>
  <c r="LJ32" i="1"/>
  <c r="LF33" i="1"/>
  <c r="LJ33" i="1"/>
  <c r="LG34" i="1"/>
  <c r="LI34" i="1"/>
  <c r="LJ34" i="1"/>
  <c r="LG35" i="1"/>
  <c r="LF35" i="1"/>
  <c r="LH35" i="1"/>
  <c r="LI35" i="1"/>
  <c r="LJ35" i="1"/>
  <c r="LF36" i="1"/>
  <c r="LG36" i="1"/>
  <c r="LH36" i="1"/>
  <c r="LI36" i="1"/>
  <c r="LG37" i="1"/>
  <c r="LH37" i="1"/>
  <c r="LF37" i="1"/>
  <c r="LF38" i="1"/>
  <c r="LG38" i="1"/>
  <c r="LH38" i="1"/>
  <c r="LI38" i="1"/>
  <c r="LJ38" i="1"/>
  <c r="LF39" i="1"/>
  <c r="LH39" i="1"/>
  <c r="LI39" i="1"/>
  <c r="LJ39" i="1"/>
  <c r="LG39" i="1"/>
  <c r="LJ40" i="1"/>
  <c r="LJ41" i="1"/>
  <c r="LG42" i="1"/>
  <c r="LH42" i="1"/>
  <c r="LI42" i="1"/>
  <c r="LJ42" i="1"/>
  <c r="LG43" i="1"/>
  <c r="LF43" i="1"/>
  <c r="LH43" i="1"/>
  <c r="LI43" i="1"/>
  <c r="LJ43" i="1"/>
  <c r="LF44" i="1"/>
  <c r="LG44" i="1"/>
  <c r="LH44" i="1"/>
  <c r="LI44" i="1"/>
  <c r="LJ44" i="1"/>
  <c r="LF45" i="1"/>
  <c r="LG45" i="1"/>
  <c r="LH45" i="1"/>
  <c r="LI45" i="1"/>
  <c r="LJ45" i="1"/>
  <c r="LF46" i="1"/>
  <c r="LG46" i="1"/>
  <c r="LH46" i="1"/>
  <c r="LI46" i="1"/>
  <c r="LJ46" i="1"/>
  <c r="LF47" i="1"/>
  <c r="LG47" i="1"/>
  <c r="LH47" i="1"/>
  <c r="LI47" i="1"/>
  <c r="LJ47" i="1"/>
  <c r="LF48" i="1"/>
  <c r="LG48" i="1"/>
  <c r="LH48" i="1"/>
  <c r="LJ49" i="1"/>
  <c r="LG49" i="1"/>
  <c r="LH49" i="1"/>
  <c r="LI49" i="1"/>
  <c r="LG50" i="1"/>
  <c r="LH50" i="1"/>
  <c r="LI50" i="1"/>
  <c r="LG51" i="1"/>
  <c r="LF51" i="1"/>
  <c r="LH51" i="1"/>
  <c r="LG52" i="1"/>
  <c r="LF53" i="1"/>
  <c r="LF54" i="1"/>
  <c r="LG54" i="1"/>
  <c r="LH54" i="1"/>
  <c r="LJ54" i="1"/>
  <c r="LI54" i="1"/>
  <c r="LF55" i="1"/>
  <c r="LG55" i="1"/>
  <c r="LH55" i="1"/>
  <c r="LI55" i="1"/>
  <c r="LJ55" i="1"/>
  <c r="LG56" i="1"/>
  <c r="LH56" i="1"/>
  <c r="LI56" i="1"/>
  <c r="LJ56" i="1"/>
  <c r="LG57" i="1"/>
  <c r="LH57" i="1"/>
  <c r="LI57" i="1"/>
  <c r="LJ57" i="1"/>
  <c r="LG58" i="1"/>
  <c r="LH58" i="1"/>
  <c r="LI58" i="1"/>
  <c r="LJ58" i="1"/>
  <c r="LF59" i="1"/>
  <c r="LG59" i="1"/>
  <c r="LH59" i="1"/>
  <c r="LI59" i="1"/>
  <c r="LJ59" i="1"/>
  <c r="LJ60" i="1"/>
  <c r="LF60" i="1"/>
  <c r="LG60" i="1"/>
  <c r="LH60" i="1"/>
  <c r="LI60" i="1"/>
  <c r="LF61" i="1"/>
  <c r="LG61" i="1"/>
  <c r="LH61" i="1"/>
  <c r="LG62" i="1"/>
  <c r="LH62" i="1"/>
  <c r="LI62" i="1"/>
  <c r="LJ62" i="1"/>
  <c r="LF62" i="1"/>
  <c r="LF63" i="1"/>
  <c r="LI63" i="1"/>
  <c r="LJ63" i="1"/>
  <c r="LH64" i="1"/>
  <c r="LI64" i="1"/>
  <c r="LJ64" i="1"/>
  <c r="LI65" i="1"/>
  <c r="LG66" i="1"/>
  <c r="LF66" i="1"/>
  <c r="LH66" i="1"/>
  <c r="LI66" i="1"/>
  <c r="LJ66" i="1"/>
  <c r="LF67" i="1"/>
  <c r="LG67" i="1"/>
  <c r="LH67" i="1"/>
  <c r="LI67" i="1"/>
  <c r="LJ67" i="1"/>
  <c r="LF69" i="1"/>
  <c r="LG69" i="1"/>
  <c r="LH69" i="1"/>
  <c r="LI69" i="1"/>
  <c r="LJ69" i="1"/>
  <c r="LG70" i="1"/>
  <c r="LH70" i="1"/>
  <c r="LJ70" i="1"/>
  <c r="LF70" i="1"/>
  <c r="LI70" i="1"/>
  <c r="LJ71" i="1"/>
  <c r="LI71" i="1"/>
  <c r="LH71" i="1"/>
  <c r="LF72" i="1"/>
  <c r="LI72" i="1"/>
  <c r="LG73" i="1"/>
  <c r="LH73" i="1"/>
  <c r="LG74" i="1"/>
  <c r="LG75" i="1"/>
  <c r="LH75" i="1"/>
  <c r="LI75" i="1"/>
  <c r="LJ75" i="1"/>
  <c r="LF75" i="1"/>
  <c r="LG76" i="1"/>
  <c r="LJ76" i="1"/>
  <c r="LF77" i="1"/>
  <c r="LG77" i="1"/>
  <c r="LH77" i="1"/>
  <c r="LJ77" i="1"/>
  <c r="LI77" i="1"/>
  <c r="LJ78" i="1"/>
  <c r="LG79" i="1"/>
  <c r="LI79" i="1"/>
  <c r="LJ79" i="1"/>
  <c r="LF80" i="1"/>
  <c r="LG80" i="1"/>
  <c r="LH80" i="1"/>
  <c r="LJ80" i="1"/>
  <c r="LI80" i="1"/>
  <c r="LH81" i="1"/>
  <c r="LF82" i="1"/>
  <c r="LG82" i="1"/>
  <c r="LH82" i="1"/>
  <c r="LI82" i="1"/>
  <c r="LJ82" i="1"/>
  <c r="LG83" i="1"/>
  <c r="LH83" i="1"/>
  <c r="LI83" i="1"/>
  <c r="LJ83" i="1"/>
  <c r="LF83" i="1"/>
  <c r="LG84" i="1"/>
  <c r="LF84" i="1"/>
  <c r="LH84" i="1"/>
  <c r="LI84" i="1"/>
  <c r="LJ84" i="1"/>
  <c r="LF85" i="1"/>
  <c r="LG85" i="1"/>
  <c r="LH85" i="1"/>
  <c r="LJ85" i="1"/>
  <c r="LI85" i="1"/>
  <c r="LJ86" i="1"/>
  <c r="LF86" i="1"/>
  <c r="LG86" i="1"/>
  <c r="LI86" i="1"/>
  <c r="LG87" i="1"/>
  <c r="LF87" i="1"/>
  <c r="LJ87" i="1"/>
  <c r="LF88" i="1"/>
  <c r="LG88" i="1"/>
  <c r="LH88" i="1"/>
  <c r="LJ88" i="1"/>
  <c r="LI88" i="1"/>
  <c r="LF89" i="1"/>
  <c r="LH89" i="1"/>
  <c r="LI89" i="1"/>
  <c r="LF90" i="1"/>
  <c r="LG90" i="1"/>
  <c r="LH90" i="1"/>
  <c r="LJ90" i="1"/>
  <c r="LG91" i="1"/>
  <c r="LH91" i="1"/>
  <c r="LI91" i="1"/>
  <c r="LJ91" i="1"/>
  <c r="LF91" i="1"/>
  <c r="LG92" i="1"/>
  <c r="LJ92" i="1"/>
  <c r="LF93" i="1"/>
  <c r="LG93" i="1"/>
  <c r="LH93" i="1"/>
  <c r="LJ93" i="1"/>
  <c r="LI93" i="1"/>
  <c r="LJ94" i="1"/>
  <c r="LG94" i="1"/>
  <c r="LH94" i="1"/>
  <c r="LG95" i="1"/>
  <c r="LI95" i="1"/>
  <c r="LJ95" i="1"/>
  <c r="LF96" i="1"/>
  <c r="LG96" i="1"/>
  <c r="LH96" i="1"/>
  <c r="LJ96" i="1"/>
  <c r="LI96" i="1"/>
  <c r="LH97" i="1"/>
  <c r="LF98" i="1"/>
  <c r="LG98" i="1"/>
  <c r="LH98" i="1"/>
  <c r="LI98" i="1"/>
  <c r="LJ98" i="1"/>
  <c r="LG99" i="1"/>
  <c r="LH99" i="1"/>
  <c r="LI99" i="1"/>
  <c r="LJ99" i="1"/>
  <c r="LF99" i="1"/>
  <c r="LG100" i="1"/>
  <c r="LF100" i="1"/>
  <c r="LH100" i="1"/>
  <c r="LI100" i="1"/>
  <c r="LJ100" i="1"/>
  <c r="LF101" i="1"/>
  <c r="LG101" i="1"/>
  <c r="LH101" i="1"/>
  <c r="LJ101" i="1"/>
  <c r="LI101" i="1"/>
  <c r="LJ102" i="1"/>
  <c r="LF102" i="1"/>
  <c r="LG102" i="1"/>
  <c r="LH102" i="1"/>
  <c r="LI102" i="1"/>
  <c r="LG103" i="1"/>
  <c r="LH103" i="1"/>
  <c r="LF104" i="1"/>
  <c r="LG104" i="1"/>
  <c r="LH104" i="1"/>
  <c r="LJ104" i="1"/>
  <c r="LI104" i="1"/>
  <c r="LF105" i="1"/>
  <c r="LH105" i="1"/>
  <c r="LI105" i="1"/>
  <c r="LG106" i="1"/>
  <c r="LG107" i="1"/>
  <c r="LH107" i="1"/>
  <c r="LI107" i="1"/>
  <c r="LJ107" i="1"/>
  <c r="LF107" i="1"/>
  <c r="LG108" i="1"/>
  <c r="LH108" i="1"/>
  <c r="LJ108" i="1"/>
  <c r="LF109" i="1"/>
  <c r="LG109" i="1"/>
  <c r="LH109" i="1"/>
  <c r="LJ109" i="1"/>
  <c r="LI109" i="1"/>
  <c r="LF110" i="1"/>
  <c r="LG110" i="1"/>
  <c r="LI110" i="1"/>
  <c r="LH110" i="1"/>
  <c r="LJ110" i="1"/>
  <c r="LG111" i="1"/>
  <c r="LG112" i="1"/>
  <c r="LH112" i="1"/>
  <c r="LI112" i="1"/>
  <c r="LF112" i="1"/>
  <c r="LJ112" i="1"/>
  <c r="LH113" i="1"/>
  <c r="LI113" i="1"/>
  <c r="LG114" i="1"/>
  <c r="LF114" i="1"/>
  <c r="LH114" i="1"/>
  <c r="LI114" i="1"/>
  <c r="LJ114" i="1"/>
  <c r="LG115" i="1"/>
  <c r="LF115" i="1"/>
  <c r="LG116" i="1"/>
  <c r="LH116" i="1"/>
  <c r="LJ116" i="1"/>
  <c r="LF116" i="1"/>
  <c r="LI116" i="1"/>
  <c r="LF117" i="1"/>
  <c r="LG117" i="1"/>
  <c r="LH117" i="1"/>
  <c r="LI117" i="1"/>
  <c r="LF118" i="1"/>
  <c r="LH118" i="1"/>
  <c r="LI118" i="1"/>
  <c r="LJ118" i="1"/>
  <c r="LG118" i="1"/>
  <c r="LF119" i="1"/>
  <c r="LG119" i="1"/>
  <c r="LH119" i="1"/>
  <c r="LI119" i="1"/>
  <c r="LJ119" i="1"/>
  <c r="LF121" i="1"/>
  <c r="LJ121" i="1"/>
  <c r="LG122" i="1"/>
  <c r="LF122" i="1"/>
  <c r="LH122" i="1"/>
  <c r="LI122" i="1"/>
  <c r="LJ122" i="1"/>
  <c r="LG123" i="1"/>
  <c r="LF123" i="1"/>
  <c r="LH123" i="1"/>
  <c r="LI123" i="1"/>
  <c r="LJ123" i="1"/>
  <c r="LG124" i="1"/>
  <c r="LH124" i="1"/>
  <c r="LJ124" i="1"/>
  <c r="LF124" i="1"/>
  <c r="LI124" i="1"/>
  <c r="LG125" i="1"/>
  <c r="LF126" i="1"/>
  <c r="LH126" i="1"/>
  <c r="LI126" i="1"/>
  <c r="LJ126" i="1"/>
  <c r="LG126" i="1"/>
  <c r="LF127" i="1"/>
  <c r="LG127" i="1"/>
  <c r="LH127" i="1"/>
  <c r="LI127" i="1"/>
  <c r="LJ127" i="1"/>
  <c r="LG9" i="1"/>
  <c r="LH9" i="1"/>
  <c r="LI9" i="1"/>
  <c r="LJ9" i="1"/>
  <c r="LF9" i="1"/>
  <c r="KZ7" i="1"/>
  <c r="LA7" i="1"/>
  <c r="LB7" i="1"/>
  <c r="LC7" i="1"/>
  <c r="LD7" i="1"/>
  <c r="LE7" i="1"/>
  <c r="LF7" i="1"/>
  <c r="LG7" i="1"/>
  <c r="LH7" i="1"/>
  <c r="LI7" i="1"/>
  <c r="LJ7" i="1"/>
  <c r="KT8" i="1"/>
  <c r="KU8" i="1"/>
  <c r="KV8" i="1"/>
  <c r="KW8" i="1"/>
  <c r="KU10" i="1"/>
  <c r="KW10" i="1"/>
  <c r="KT10" i="1"/>
  <c r="KV10" i="1"/>
  <c r="KV11" i="1"/>
  <c r="KW11" i="1"/>
  <c r="KT11" i="1"/>
  <c r="KT12" i="1"/>
  <c r="KU12" i="1"/>
  <c r="KV12" i="1"/>
  <c r="KW12" i="1"/>
  <c r="KT13" i="1"/>
  <c r="KU13" i="1"/>
  <c r="KV13" i="1"/>
  <c r="KW13" i="1"/>
  <c r="KT14" i="1"/>
  <c r="KU14" i="1"/>
  <c r="KV14" i="1"/>
  <c r="KV15" i="1"/>
  <c r="KW15" i="1"/>
  <c r="KV16" i="1"/>
  <c r="KU16" i="1"/>
  <c r="KT17" i="1"/>
  <c r="KU17" i="1"/>
  <c r="KV17" i="1"/>
  <c r="KW17" i="1"/>
  <c r="KV18" i="1"/>
  <c r="KT18" i="1"/>
  <c r="KW19" i="1"/>
  <c r="KU20" i="1"/>
  <c r="KT21" i="1"/>
  <c r="KW21" i="1"/>
  <c r="KV21" i="1"/>
  <c r="KU22" i="1"/>
  <c r="KV22" i="1"/>
  <c r="KW22" i="1"/>
  <c r="KT22" i="1"/>
  <c r="KT23" i="1"/>
  <c r="KU23" i="1"/>
  <c r="KV23" i="1"/>
  <c r="KW23" i="1"/>
  <c r="KT24" i="1"/>
  <c r="KU24" i="1"/>
  <c r="KV24" i="1"/>
  <c r="KW24" i="1"/>
  <c r="KT25" i="1"/>
  <c r="KU25" i="1"/>
  <c r="KV25" i="1"/>
  <c r="KW25" i="1"/>
  <c r="KV26" i="1"/>
  <c r="KT27" i="1"/>
  <c r="KU27" i="1"/>
  <c r="KW27" i="1"/>
  <c r="KT28" i="1"/>
  <c r="KU28" i="1"/>
  <c r="KV28" i="1"/>
  <c r="KU29" i="1"/>
  <c r="KT29" i="1"/>
  <c r="KV29" i="1"/>
  <c r="KW29" i="1"/>
  <c r="KV30" i="1"/>
  <c r="KV31" i="1"/>
  <c r="KT32" i="1"/>
  <c r="KV32" i="1"/>
  <c r="KU32" i="1"/>
  <c r="KU33" i="1"/>
  <c r="KV33" i="1"/>
  <c r="KT33" i="1"/>
  <c r="KW33" i="1"/>
  <c r="KT34" i="1"/>
  <c r="KU34" i="1"/>
  <c r="KV34" i="1"/>
  <c r="KW34" i="1"/>
  <c r="KT35" i="1"/>
  <c r="KU35" i="1"/>
  <c r="KV35" i="1"/>
  <c r="KW35" i="1"/>
  <c r="KT36" i="1"/>
  <c r="KU36" i="1"/>
  <c r="KV36" i="1"/>
  <c r="KV37" i="1"/>
  <c r="KU37" i="1"/>
  <c r="KW37" i="1"/>
  <c r="KT38" i="1"/>
  <c r="KU38" i="1"/>
  <c r="KV38" i="1"/>
  <c r="KV39" i="1"/>
  <c r="KT39" i="1"/>
  <c r="KT40" i="1"/>
  <c r="KU40" i="1"/>
  <c r="KV40" i="1"/>
  <c r="KT41" i="1"/>
  <c r="KU41" i="1"/>
  <c r="KW41" i="1"/>
  <c r="KT42" i="1"/>
  <c r="KV42" i="1"/>
  <c r="KW42" i="1"/>
  <c r="KV43" i="1"/>
  <c r="KW43" i="1"/>
  <c r="KT43" i="1"/>
  <c r="KU44" i="1"/>
  <c r="KV44" i="1"/>
  <c r="KT44" i="1"/>
  <c r="KT45" i="1"/>
  <c r="KU45" i="1"/>
  <c r="KW45" i="1"/>
  <c r="KV45" i="1"/>
  <c r="KT46" i="1"/>
  <c r="KU46" i="1"/>
  <c r="KV46" i="1"/>
  <c r="KT47" i="1"/>
  <c r="KV47" i="1"/>
  <c r="KV48" i="1"/>
  <c r="KU48" i="1"/>
  <c r="KT49" i="1"/>
  <c r="KU49" i="1"/>
  <c r="KV49" i="1"/>
  <c r="KW49" i="1"/>
  <c r="KT50" i="1"/>
  <c r="KU50" i="1"/>
  <c r="KV50" i="1"/>
  <c r="KW50" i="1"/>
  <c r="KT51" i="1"/>
  <c r="KT52" i="1"/>
  <c r="KU52" i="1"/>
  <c r="KV52" i="1"/>
  <c r="KW52" i="1"/>
  <c r="KT53" i="1"/>
  <c r="KU53" i="1"/>
  <c r="KV53" i="1"/>
  <c r="KW53" i="1"/>
  <c r="KU54" i="1"/>
  <c r="KV54" i="1"/>
  <c r="KW54" i="1"/>
  <c r="KT54" i="1"/>
  <c r="KT55" i="1"/>
  <c r="KV55" i="1"/>
  <c r="KW55" i="1"/>
  <c r="KV56" i="1"/>
  <c r="KT57" i="1"/>
  <c r="KU57" i="1"/>
  <c r="KV57" i="1"/>
  <c r="KT58" i="1"/>
  <c r="KU58" i="1"/>
  <c r="KT59" i="1"/>
  <c r="KU59" i="1"/>
  <c r="KW59" i="1"/>
  <c r="KV59" i="1"/>
  <c r="KT60" i="1"/>
  <c r="KW60" i="1"/>
  <c r="KU60" i="1"/>
  <c r="KV60" i="1"/>
  <c r="KT61" i="1"/>
  <c r="KU61" i="1"/>
  <c r="KV61" i="1"/>
  <c r="KW61" i="1"/>
  <c r="KT62" i="1"/>
  <c r="KV62" i="1"/>
  <c r="KW62" i="1"/>
  <c r="KU63" i="1"/>
  <c r="KV63" i="1"/>
  <c r="KW63" i="1"/>
  <c r="KT63" i="1"/>
  <c r="KU64" i="1"/>
  <c r="KV64" i="1"/>
  <c r="KT64" i="1"/>
  <c r="KT65" i="1"/>
  <c r="KU65" i="1"/>
  <c r="KW65" i="1"/>
  <c r="KV65" i="1"/>
  <c r="KT66" i="1"/>
  <c r="KU66" i="1"/>
  <c r="KV66" i="1"/>
  <c r="KV67" i="1"/>
  <c r="KT68" i="1"/>
  <c r="KU68" i="1"/>
  <c r="KW68" i="1"/>
  <c r="KV68" i="1"/>
  <c r="KT69" i="1"/>
  <c r="KU69" i="1"/>
  <c r="KV69" i="1"/>
  <c r="KW69" i="1"/>
  <c r="KT70" i="1"/>
  <c r="KU70" i="1"/>
  <c r="KV70" i="1"/>
  <c r="KW70" i="1"/>
  <c r="KT71" i="1"/>
  <c r="KW71" i="1"/>
  <c r="KV72" i="1"/>
  <c r="KT73" i="1"/>
  <c r="KU73" i="1"/>
  <c r="KW73" i="1"/>
  <c r="KV73" i="1"/>
  <c r="KV74" i="1"/>
  <c r="KT74" i="1"/>
  <c r="KV75" i="1"/>
  <c r="KT76" i="1"/>
  <c r="KU76" i="1"/>
  <c r="KV76" i="1"/>
  <c r="KW76" i="1"/>
  <c r="KT77" i="1"/>
  <c r="KU77" i="1"/>
  <c r="KV77" i="1"/>
  <c r="KW77" i="1"/>
  <c r="KT78" i="1"/>
  <c r="KV78" i="1"/>
  <c r="KW78" i="1"/>
  <c r="KT79" i="1"/>
  <c r="KU79" i="1"/>
  <c r="KW79" i="1"/>
  <c r="KU80" i="1"/>
  <c r="KT80" i="1"/>
  <c r="KV80" i="1"/>
  <c r="KT81" i="1"/>
  <c r="KU81" i="1"/>
  <c r="KW81" i="1"/>
  <c r="KV81" i="1"/>
  <c r="KT82" i="1"/>
  <c r="KV82" i="1"/>
  <c r="KV83" i="1"/>
  <c r="KT84" i="1"/>
  <c r="KV84" i="1"/>
  <c r="KW84" i="1"/>
  <c r="KU84" i="1"/>
  <c r="KU85" i="1"/>
  <c r="KV85" i="1"/>
  <c r="KT85" i="1"/>
  <c r="KW85" i="1"/>
  <c r="KT86" i="1"/>
  <c r="KU86" i="1"/>
  <c r="KV86" i="1"/>
  <c r="KW86" i="1"/>
  <c r="KV87" i="1"/>
  <c r="KT87" i="1"/>
  <c r="KU87" i="1"/>
  <c r="KW87" i="1"/>
  <c r="KT88" i="1"/>
  <c r="KU88" i="1"/>
  <c r="KV88" i="1"/>
  <c r="KV89" i="1"/>
  <c r="KT89" i="1"/>
  <c r="KU89" i="1"/>
  <c r="KW89" i="1"/>
  <c r="KT90" i="1"/>
  <c r="KU90" i="1"/>
  <c r="KV91" i="1"/>
  <c r="KT91" i="1"/>
  <c r="KT92" i="1"/>
  <c r="KW92" i="1"/>
  <c r="KU92" i="1"/>
  <c r="KV92" i="1"/>
  <c r="KW93" i="1"/>
  <c r="KU93" i="1"/>
  <c r="KV93" i="1"/>
  <c r="KT94" i="1"/>
  <c r="KW94" i="1"/>
  <c r="KV94" i="1"/>
  <c r="KT95" i="1"/>
  <c r="KV95" i="1"/>
  <c r="KT96" i="1"/>
  <c r="KU96" i="1"/>
  <c r="KW96" i="1"/>
  <c r="KV96" i="1"/>
  <c r="KT97" i="1"/>
  <c r="KU97" i="1"/>
  <c r="KW97" i="1"/>
  <c r="KV97" i="1"/>
  <c r="KT98" i="1"/>
  <c r="KU98" i="1"/>
  <c r="KV98" i="1"/>
  <c r="KW98" i="1"/>
  <c r="KT99" i="1"/>
  <c r="KV99" i="1"/>
  <c r="KW99" i="1"/>
  <c r="KV100" i="1"/>
  <c r="KT100" i="1"/>
  <c r="KU100" i="1"/>
  <c r="KW100" i="1"/>
  <c r="KT101" i="1"/>
  <c r="KU101" i="1"/>
  <c r="KV101" i="1"/>
  <c r="KW101" i="1"/>
  <c r="KT102" i="1"/>
  <c r="KU102" i="1"/>
  <c r="KV102" i="1"/>
  <c r="KW102" i="1"/>
  <c r="KV104" i="1"/>
  <c r="KT105" i="1"/>
  <c r="KU105" i="1"/>
  <c r="KV105" i="1"/>
  <c r="KW105" i="1"/>
  <c r="KT106" i="1"/>
  <c r="KU106" i="1"/>
  <c r="KV106" i="1"/>
  <c r="KW106" i="1"/>
  <c r="KT107" i="1"/>
  <c r="KV107" i="1"/>
  <c r="KV108" i="1"/>
  <c r="KW109" i="1"/>
  <c r="KT109" i="1"/>
  <c r="KU109" i="1"/>
  <c r="KV109" i="1"/>
  <c r="KT110" i="1"/>
  <c r="KU110" i="1"/>
  <c r="KV110" i="1"/>
  <c r="KW110" i="1"/>
  <c r="KT111" i="1"/>
  <c r="KV111" i="1"/>
  <c r="KV112" i="1"/>
  <c r="KT112" i="1"/>
  <c r="KT113" i="1"/>
  <c r="KU113" i="1"/>
  <c r="KW113" i="1"/>
  <c r="KV113" i="1"/>
  <c r="KT114" i="1"/>
  <c r="KU114" i="1"/>
  <c r="KV114" i="1"/>
  <c r="KW114" i="1"/>
  <c r="KT115" i="1"/>
  <c r="KV116" i="1"/>
  <c r="KT116" i="1"/>
  <c r="KU116" i="1"/>
  <c r="KW116" i="1"/>
  <c r="KT117" i="1"/>
  <c r="KU117" i="1"/>
  <c r="KV117" i="1"/>
  <c r="KW117" i="1"/>
  <c r="KT118" i="1"/>
  <c r="KU118" i="1"/>
  <c r="KV118" i="1"/>
  <c r="KW118" i="1"/>
  <c r="KV119" i="1"/>
  <c r="KW119" i="1"/>
  <c r="KV120" i="1"/>
  <c r="KT121" i="1"/>
  <c r="KU121" i="1"/>
  <c r="KV121" i="1"/>
  <c r="KW121" i="1"/>
  <c r="KT122" i="1"/>
  <c r="KU122" i="1"/>
  <c r="KV122" i="1"/>
  <c r="KW122" i="1"/>
  <c r="KT123" i="1"/>
  <c r="KV124" i="1"/>
  <c r="KW125" i="1"/>
  <c r="KT125" i="1"/>
  <c r="KU125" i="1"/>
  <c r="KV125" i="1"/>
  <c r="KT126" i="1"/>
  <c r="KU126" i="1"/>
  <c r="KV126" i="1"/>
  <c r="KW126" i="1"/>
  <c r="KT127" i="1"/>
  <c r="KV127" i="1"/>
  <c r="KV128" i="1"/>
  <c r="KU9" i="1"/>
  <c r="KV9" i="1"/>
  <c r="KW9" i="1"/>
  <c r="KT9" i="1"/>
  <c r="KO7" i="1"/>
  <c r="KP7" i="1"/>
  <c r="KQ7" i="1"/>
  <c r="KR7" i="1"/>
  <c r="KS7" i="1"/>
  <c r="KT7" i="1"/>
  <c r="KU7" i="1"/>
  <c r="KV7" i="1"/>
  <c r="KW7" i="1"/>
  <c r="KL7" i="1"/>
  <c r="KM7" i="1"/>
  <c r="KN7" i="1"/>
  <c r="KK7" i="1"/>
  <c r="KJ9" i="1"/>
  <c r="KJ10" i="1"/>
  <c r="KJ11" i="1"/>
  <c r="KJ12" i="1"/>
  <c r="KJ13" i="1"/>
  <c r="KJ14" i="1"/>
  <c r="KJ15" i="1"/>
  <c r="KJ16" i="1"/>
  <c r="KJ17" i="1"/>
  <c r="KJ18" i="1"/>
  <c r="KJ19" i="1"/>
  <c r="KJ20" i="1"/>
  <c r="KJ21" i="1"/>
  <c r="KJ22" i="1"/>
  <c r="KJ23" i="1"/>
  <c r="KJ24" i="1"/>
  <c r="KJ25" i="1"/>
  <c r="KJ26" i="1"/>
  <c r="KJ27" i="1"/>
  <c r="KJ28" i="1"/>
  <c r="KJ29" i="1"/>
  <c r="KJ30" i="1"/>
  <c r="KJ31" i="1"/>
  <c r="KJ32" i="1"/>
  <c r="KJ33" i="1"/>
  <c r="KJ34" i="1"/>
  <c r="KJ35" i="1"/>
  <c r="KJ36" i="1"/>
  <c r="KJ37" i="1"/>
  <c r="KJ38" i="1"/>
  <c r="KJ39" i="1"/>
  <c r="KJ40" i="1"/>
  <c r="KJ41" i="1"/>
  <c r="KJ42" i="1"/>
  <c r="KJ43" i="1"/>
  <c r="KJ44" i="1"/>
  <c r="KJ45" i="1"/>
  <c r="KJ46" i="1"/>
  <c r="KJ47" i="1"/>
  <c r="KJ48" i="1"/>
  <c r="KJ49" i="1"/>
  <c r="KJ50" i="1"/>
  <c r="KJ51" i="1"/>
  <c r="KJ52" i="1"/>
  <c r="KJ53" i="1"/>
  <c r="KJ54" i="1"/>
  <c r="KJ55" i="1"/>
  <c r="KJ56" i="1"/>
  <c r="KJ57" i="1"/>
  <c r="KJ58" i="1"/>
  <c r="KJ59" i="1"/>
  <c r="KJ60" i="1"/>
  <c r="KJ61" i="1"/>
  <c r="KJ62" i="1"/>
  <c r="KJ63" i="1"/>
  <c r="KJ64" i="1"/>
  <c r="KJ65" i="1"/>
  <c r="KJ66" i="1"/>
  <c r="KJ67" i="1"/>
  <c r="KJ68" i="1"/>
  <c r="KJ69" i="1"/>
  <c r="KJ70" i="1"/>
  <c r="KJ71" i="1"/>
  <c r="KJ72" i="1"/>
  <c r="KJ73" i="1"/>
  <c r="KJ74" i="1"/>
  <c r="KJ75" i="1"/>
  <c r="KJ76" i="1"/>
  <c r="KJ77" i="1"/>
  <c r="KJ78" i="1"/>
  <c r="KJ79" i="1"/>
  <c r="KJ80" i="1"/>
  <c r="KJ81" i="1"/>
  <c r="KJ82" i="1"/>
  <c r="KJ83" i="1"/>
  <c r="KJ84" i="1"/>
  <c r="KJ85" i="1"/>
  <c r="KJ86" i="1"/>
  <c r="KJ87" i="1"/>
  <c r="KJ88" i="1"/>
  <c r="KJ89" i="1"/>
  <c r="KJ90" i="1"/>
  <c r="KJ91" i="1"/>
  <c r="KJ92" i="1"/>
  <c r="KJ93" i="1"/>
  <c r="KJ94" i="1"/>
  <c r="KJ95" i="1"/>
  <c r="KJ96" i="1"/>
  <c r="KJ97" i="1"/>
  <c r="KJ98" i="1"/>
  <c r="KJ99" i="1"/>
  <c r="KJ100" i="1"/>
  <c r="KJ101" i="1"/>
  <c r="KJ102" i="1"/>
  <c r="KJ103" i="1"/>
  <c r="KJ104" i="1"/>
  <c r="KJ105" i="1"/>
  <c r="KJ106" i="1"/>
  <c r="KJ107" i="1"/>
  <c r="KJ108" i="1"/>
  <c r="KJ109" i="1"/>
  <c r="KJ110" i="1"/>
  <c r="KJ111" i="1"/>
  <c r="KJ112" i="1"/>
  <c r="KJ113" i="1"/>
  <c r="KJ114" i="1"/>
  <c r="KJ115" i="1"/>
  <c r="KJ116" i="1"/>
  <c r="KJ117" i="1"/>
  <c r="KJ118" i="1"/>
  <c r="KJ119" i="1"/>
  <c r="KJ120" i="1"/>
  <c r="KJ121" i="1"/>
  <c r="KJ122" i="1"/>
  <c r="KJ123" i="1"/>
  <c r="KJ124" i="1"/>
  <c r="KJ125" i="1"/>
  <c r="KJ126" i="1"/>
  <c r="KJ127" i="1"/>
  <c r="KJ128" i="1"/>
  <c r="KJ8" i="1"/>
  <c r="KJ7" i="1"/>
  <c r="KG7" i="1"/>
  <c r="KH7" i="1"/>
  <c r="KI7" i="1"/>
  <c r="KB7" i="1"/>
  <c r="KA7" i="1"/>
  <c r="KC7" i="1"/>
  <c r="KD7" i="1"/>
  <c r="KE7" i="1"/>
  <c r="KF7" i="1"/>
  <c r="JZ7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8" i="1"/>
  <c r="I7" i="1"/>
  <c r="JX9" i="1"/>
  <c r="JT10" i="1"/>
  <c r="JV10" i="1"/>
  <c r="JW10" i="1"/>
  <c r="JX10" i="1"/>
  <c r="JU10" i="1"/>
  <c r="JU11" i="1"/>
  <c r="JT11" i="1"/>
  <c r="JV11" i="1"/>
  <c r="JW11" i="1"/>
  <c r="JU12" i="1"/>
  <c r="JV12" i="1"/>
  <c r="JW12" i="1"/>
  <c r="JT12" i="1"/>
  <c r="JX12" i="1"/>
  <c r="JT13" i="1"/>
  <c r="JU13" i="1"/>
  <c r="JV13" i="1"/>
  <c r="JW13" i="1"/>
  <c r="JU14" i="1"/>
  <c r="JT14" i="1"/>
  <c r="JV14" i="1"/>
  <c r="JW14" i="1"/>
  <c r="JX14" i="1"/>
  <c r="JT15" i="1"/>
  <c r="JU15" i="1"/>
  <c r="JV15" i="1"/>
  <c r="JW15" i="1"/>
  <c r="JX15" i="1"/>
  <c r="JX17" i="1"/>
  <c r="JT18" i="1"/>
  <c r="JV18" i="1"/>
  <c r="JW18" i="1"/>
  <c r="JX18" i="1"/>
  <c r="JU18" i="1"/>
  <c r="JU19" i="1"/>
  <c r="JT19" i="1"/>
  <c r="JV19" i="1"/>
  <c r="JW19" i="1"/>
  <c r="JU20" i="1"/>
  <c r="JV20" i="1"/>
  <c r="JW20" i="1"/>
  <c r="JX20" i="1"/>
  <c r="JT20" i="1"/>
  <c r="JT21" i="1"/>
  <c r="JU21" i="1"/>
  <c r="JV21" i="1"/>
  <c r="JW21" i="1"/>
  <c r="JX21" i="1"/>
  <c r="JU22" i="1"/>
  <c r="JT22" i="1"/>
  <c r="JV22" i="1"/>
  <c r="JW22" i="1"/>
  <c r="JX22" i="1"/>
  <c r="JT23" i="1"/>
  <c r="JU23" i="1"/>
  <c r="JV23" i="1"/>
  <c r="JW23" i="1"/>
  <c r="JX23" i="1"/>
  <c r="JU24" i="1"/>
  <c r="JW24" i="1"/>
  <c r="JX24" i="1"/>
  <c r="JT25" i="1"/>
  <c r="JU25" i="1"/>
  <c r="JX25" i="1"/>
  <c r="JW25" i="1"/>
  <c r="JT26" i="1"/>
  <c r="JV26" i="1"/>
  <c r="JW26" i="1"/>
  <c r="JU26" i="1"/>
  <c r="JX26" i="1"/>
  <c r="JT27" i="1"/>
  <c r="JU27" i="1"/>
  <c r="JU28" i="1"/>
  <c r="JV28" i="1"/>
  <c r="JX28" i="1"/>
  <c r="JT28" i="1"/>
  <c r="JW28" i="1"/>
  <c r="JU29" i="1"/>
  <c r="JV29" i="1"/>
  <c r="JW29" i="1"/>
  <c r="JX29" i="1"/>
  <c r="JU30" i="1"/>
  <c r="JT30" i="1"/>
  <c r="JV30" i="1"/>
  <c r="JW30" i="1"/>
  <c r="JX30" i="1"/>
  <c r="JT31" i="1"/>
  <c r="JU31" i="1"/>
  <c r="JX31" i="1"/>
  <c r="JU32" i="1"/>
  <c r="JW32" i="1"/>
  <c r="JX32" i="1"/>
  <c r="JT33" i="1"/>
  <c r="JW33" i="1"/>
  <c r="JX33" i="1"/>
  <c r="JT34" i="1"/>
  <c r="JV34" i="1"/>
  <c r="JW34" i="1"/>
  <c r="JU34" i="1"/>
  <c r="JX34" i="1"/>
  <c r="JT35" i="1"/>
  <c r="JU35" i="1"/>
  <c r="JV35" i="1"/>
  <c r="JU36" i="1"/>
  <c r="JV36" i="1"/>
  <c r="JX36" i="1"/>
  <c r="JT36" i="1"/>
  <c r="JW36" i="1"/>
  <c r="JT37" i="1"/>
  <c r="JU37" i="1"/>
  <c r="JV37" i="1"/>
  <c r="JW37" i="1"/>
  <c r="JX37" i="1"/>
  <c r="JU38" i="1"/>
  <c r="JT38" i="1"/>
  <c r="JV38" i="1"/>
  <c r="JW38" i="1"/>
  <c r="JX38" i="1"/>
  <c r="JT39" i="1"/>
  <c r="JX39" i="1"/>
  <c r="JU40" i="1"/>
  <c r="JT40" i="1"/>
  <c r="JW40" i="1"/>
  <c r="JX40" i="1"/>
  <c r="JW41" i="1"/>
  <c r="JT42" i="1"/>
  <c r="JW42" i="1"/>
  <c r="JU42" i="1"/>
  <c r="JV42" i="1"/>
  <c r="JX42" i="1"/>
  <c r="JT43" i="1"/>
  <c r="JU43" i="1"/>
  <c r="JX43" i="1"/>
  <c r="JU44" i="1"/>
  <c r="JV44" i="1"/>
  <c r="JX44" i="1"/>
  <c r="JT44" i="1"/>
  <c r="JW44" i="1"/>
  <c r="JU45" i="1"/>
  <c r="JV45" i="1"/>
  <c r="JW45" i="1"/>
  <c r="JX45" i="1"/>
  <c r="JU46" i="1"/>
  <c r="JT46" i="1"/>
  <c r="JV46" i="1"/>
  <c r="JW46" i="1"/>
  <c r="JX46" i="1"/>
  <c r="JT47" i="1"/>
  <c r="JX47" i="1"/>
  <c r="JU48" i="1"/>
  <c r="JT48" i="1"/>
  <c r="JW48" i="1"/>
  <c r="JX48" i="1"/>
  <c r="JW49" i="1"/>
  <c r="JT50" i="1"/>
  <c r="JV50" i="1"/>
  <c r="JW50" i="1"/>
  <c r="JU50" i="1"/>
  <c r="JX50" i="1"/>
  <c r="JU51" i="1"/>
  <c r="JU52" i="1"/>
  <c r="JV52" i="1"/>
  <c r="JW52" i="1"/>
  <c r="JX52" i="1"/>
  <c r="JT52" i="1"/>
  <c r="JV53" i="1"/>
  <c r="JX53" i="1"/>
  <c r="JU54" i="1"/>
  <c r="JT54" i="1"/>
  <c r="JV54" i="1"/>
  <c r="JX54" i="1"/>
  <c r="JW54" i="1"/>
  <c r="JW55" i="1"/>
  <c r="JV55" i="1"/>
  <c r="JU56" i="1"/>
  <c r="JW56" i="1"/>
  <c r="JX56" i="1"/>
  <c r="JT57" i="1"/>
  <c r="JU57" i="1"/>
  <c r="JV57" i="1"/>
  <c r="JW57" i="1"/>
  <c r="JT58" i="1"/>
  <c r="JW58" i="1"/>
  <c r="JX58" i="1"/>
  <c r="JU58" i="1"/>
  <c r="JV58" i="1"/>
  <c r="JW59" i="1"/>
  <c r="JU59" i="1"/>
  <c r="JW60" i="1"/>
  <c r="JX60" i="1"/>
  <c r="JT60" i="1"/>
  <c r="JU61" i="1"/>
  <c r="JV61" i="1"/>
  <c r="JW61" i="1"/>
  <c r="JX61" i="1"/>
  <c r="JU62" i="1"/>
  <c r="JT62" i="1"/>
  <c r="JV62" i="1"/>
  <c r="JX62" i="1"/>
  <c r="JW62" i="1"/>
  <c r="JT63" i="1"/>
  <c r="JV63" i="1"/>
  <c r="JW63" i="1"/>
  <c r="JX63" i="1"/>
  <c r="JT64" i="1"/>
  <c r="JU64" i="1"/>
  <c r="JX64" i="1"/>
  <c r="JW64" i="1"/>
  <c r="JU65" i="1"/>
  <c r="JV65" i="1"/>
  <c r="JW65" i="1"/>
  <c r="JX65" i="1"/>
  <c r="JT65" i="1"/>
  <c r="JV66" i="1"/>
  <c r="JW66" i="1"/>
  <c r="JT66" i="1"/>
  <c r="JU66" i="1"/>
  <c r="JX66" i="1"/>
  <c r="JT67" i="1"/>
  <c r="JV67" i="1"/>
  <c r="JW67" i="1"/>
  <c r="JX67" i="1"/>
  <c r="JU67" i="1"/>
  <c r="JT68" i="1"/>
  <c r="JU68" i="1"/>
  <c r="JV68" i="1"/>
  <c r="JW68" i="1"/>
  <c r="JX68" i="1"/>
  <c r="JT69" i="1"/>
  <c r="JU69" i="1"/>
  <c r="JV69" i="1"/>
  <c r="JX69" i="1"/>
  <c r="JT70" i="1"/>
  <c r="JU70" i="1"/>
  <c r="JW70" i="1"/>
  <c r="JX70" i="1"/>
  <c r="JV71" i="1"/>
  <c r="JU72" i="1"/>
  <c r="JV72" i="1"/>
  <c r="JX72" i="1"/>
  <c r="JT73" i="1"/>
  <c r="JU73" i="1"/>
  <c r="JV73" i="1"/>
  <c r="JW73" i="1"/>
  <c r="JX73" i="1"/>
  <c r="JU74" i="1"/>
  <c r="JT74" i="1"/>
  <c r="JV74" i="1"/>
  <c r="JW74" i="1"/>
  <c r="JX74" i="1"/>
  <c r="JU75" i="1"/>
  <c r="JT75" i="1"/>
  <c r="JW75" i="1"/>
  <c r="JX75" i="1"/>
  <c r="JU76" i="1"/>
  <c r="JW76" i="1"/>
  <c r="JV77" i="1"/>
  <c r="JX77" i="1"/>
  <c r="JT78" i="1"/>
  <c r="JU78" i="1"/>
  <c r="JV78" i="1"/>
  <c r="JX78" i="1"/>
  <c r="JW78" i="1"/>
  <c r="JT79" i="1"/>
  <c r="JU79" i="1"/>
  <c r="JV79" i="1"/>
  <c r="JW79" i="1"/>
  <c r="JX79" i="1"/>
  <c r="JU80" i="1"/>
  <c r="JU81" i="1"/>
  <c r="JT81" i="1"/>
  <c r="JU82" i="1"/>
  <c r="JT82" i="1"/>
  <c r="JX82" i="1"/>
  <c r="JU83" i="1"/>
  <c r="JT83" i="1"/>
  <c r="JV83" i="1"/>
  <c r="JW83" i="1"/>
  <c r="JX83" i="1"/>
  <c r="JU84" i="1"/>
  <c r="JV84" i="1"/>
  <c r="JW84" i="1"/>
  <c r="JW85" i="1"/>
  <c r="JX85" i="1"/>
  <c r="JT86" i="1"/>
  <c r="JU86" i="1"/>
  <c r="JV86" i="1"/>
  <c r="JX86" i="1"/>
  <c r="JW86" i="1"/>
  <c r="JT87" i="1"/>
  <c r="JU87" i="1"/>
  <c r="JW87" i="1"/>
  <c r="JX87" i="1"/>
  <c r="JV87" i="1"/>
  <c r="JT88" i="1"/>
  <c r="JV88" i="1"/>
  <c r="JW88" i="1"/>
  <c r="JX88" i="1"/>
  <c r="JU88" i="1"/>
  <c r="JT89" i="1"/>
  <c r="JU90" i="1"/>
  <c r="JX90" i="1"/>
  <c r="JU91" i="1"/>
  <c r="JU92" i="1"/>
  <c r="JW92" i="1"/>
  <c r="JW93" i="1"/>
  <c r="JX93" i="1"/>
  <c r="JT94" i="1"/>
  <c r="JV94" i="1"/>
  <c r="JX94" i="1"/>
  <c r="JU94" i="1"/>
  <c r="JW94" i="1"/>
  <c r="JT95" i="1"/>
  <c r="JU95" i="1"/>
  <c r="JW95" i="1"/>
  <c r="JX95" i="1"/>
  <c r="JV95" i="1"/>
  <c r="JU96" i="1"/>
  <c r="JT96" i="1"/>
  <c r="JW96" i="1"/>
  <c r="JX96" i="1"/>
  <c r="JT97" i="1"/>
  <c r="JW97" i="1"/>
  <c r="JU98" i="1"/>
  <c r="JT98" i="1"/>
  <c r="JV98" i="1"/>
  <c r="JW98" i="1"/>
  <c r="JX98" i="1"/>
  <c r="JU99" i="1"/>
  <c r="JT99" i="1"/>
  <c r="JV99" i="1"/>
  <c r="JW99" i="1"/>
  <c r="JX99" i="1"/>
  <c r="JU100" i="1"/>
  <c r="JV100" i="1"/>
  <c r="JW100" i="1"/>
  <c r="JT101" i="1"/>
  <c r="JV101" i="1"/>
  <c r="JW101" i="1"/>
  <c r="JX101" i="1"/>
  <c r="JT102" i="1"/>
  <c r="JV102" i="1"/>
  <c r="JX102" i="1"/>
  <c r="JU102" i="1"/>
  <c r="JW102" i="1"/>
  <c r="JT103" i="1"/>
  <c r="JU103" i="1"/>
  <c r="JV103" i="1"/>
  <c r="JW103" i="1"/>
  <c r="JX103" i="1"/>
  <c r="JT104" i="1"/>
  <c r="JU104" i="1"/>
  <c r="JV104" i="1"/>
  <c r="JW104" i="1"/>
  <c r="JX104" i="1"/>
  <c r="JU105" i="1"/>
  <c r="JT105" i="1"/>
  <c r="JW105" i="1"/>
  <c r="JU106" i="1"/>
  <c r="JT106" i="1"/>
  <c r="JW106" i="1"/>
  <c r="JX106" i="1"/>
  <c r="JV106" i="1"/>
  <c r="JU107" i="1"/>
  <c r="JV107" i="1"/>
  <c r="JX108" i="1"/>
  <c r="JU108" i="1"/>
  <c r="JV108" i="1"/>
  <c r="JW108" i="1"/>
  <c r="JT108" i="1"/>
  <c r="JT109" i="1"/>
  <c r="JU109" i="1"/>
  <c r="JV109" i="1"/>
  <c r="JX109" i="1"/>
  <c r="JT110" i="1"/>
  <c r="JU110" i="1"/>
  <c r="JV110" i="1"/>
  <c r="JW110" i="1"/>
  <c r="JX110" i="1"/>
  <c r="JT111" i="1"/>
  <c r="JX111" i="1"/>
  <c r="JT112" i="1"/>
  <c r="JU112" i="1"/>
  <c r="JW112" i="1"/>
  <c r="JX112" i="1"/>
  <c r="JW113" i="1"/>
  <c r="JT113" i="1"/>
  <c r="JV113" i="1"/>
  <c r="JX113" i="1"/>
  <c r="JT114" i="1"/>
  <c r="JU114" i="1"/>
  <c r="JV114" i="1"/>
  <c r="JX114" i="1"/>
  <c r="JW114" i="1"/>
  <c r="JT115" i="1"/>
  <c r="JU115" i="1"/>
  <c r="JV115" i="1"/>
  <c r="JT116" i="1"/>
  <c r="JU116" i="1"/>
  <c r="JV116" i="1"/>
  <c r="JX116" i="1"/>
  <c r="JW116" i="1"/>
  <c r="JT117" i="1"/>
  <c r="JV117" i="1"/>
  <c r="JW117" i="1"/>
  <c r="JX117" i="1"/>
  <c r="JU117" i="1"/>
  <c r="JT118" i="1"/>
  <c r="JU118" i="1"/>
  <c r="JV118" i="1"/>
  <c r="JW118" i="1"/>
  <c r="JX118" i="1"/>
  <c r="JX119" i="1"/>
  <c r="JU120" i="1"/>
  <c r="JX120" i="1"/>
  <c r="JU121" i="1"/>
  <c r="JT121" i="1"/>
  <c r="JV121" i="1"/>
  <c r="JW121" i="1"/>
  <c r="JX121" i="1"/>
  <c r="JV122" i="1"/>
  <c r="JW122" i="1"/>
  <c r="JU123" i="1"/>
  <c r="JV123" i="1"/>
  <c r="JW123" i="1"/>
  <c r="JT124" i="1"/>
  <c r="JU124" i="1"/>
  <c r="JV124" i="1"/>
  <c r="JX124" i="1"/>
  <c r="JW124" i="1"/>
  <c r="JT125" i="1"/>
  <c r="JV125" i="1"/>
  <c r="JW125" i="1"/>
  <c r="JX125" i="1"/>
  <c r="JU125" i="1"/>
  <c r="JT126" i="1"/>
  <c r="JU126" i="1"/>
  <c r="JV126" i="1"/>
  <c r="JW126" i="1"/>
  <c r="JX126" i="1"/>
  <c r="JU127" i="1"/>
  <c r="JV127" i="1"/>
  <c r="JW127" i="1"/>
  <c r="JU128" i="1"/>
  <c r="JT128" i="1"/>
  <c r="JV128" i="1"/>
  <c r="JX128" i="1"/>
  <c r="JU8" i="1"/>
  <c r="JV8" i="1"/>
  <c r="JW8" i="1"/>
  <c r="JX8" i="1"/>
  <c r="JT8" i="1"/>
  <c r="JT7" i="1"/>
  <c r="JU7" i="1"/>
  <c r="JV7" i="1"/>
  <c r="JW7" i="1"/>
  <c r="JX7" i="1"/>
  <c r="JN7" i="1"/>
  <c r="JO7" i="1"/>
  <c r="JP7" i="1"/>
  <c r="JQ7" i="1"/>
  <c r="JR7" i="1"/>
  <c r="JS7" i="1"/>
  <c r="IU8" i="1"/>
  <c r="IV8" i="1"/>
  <c r="IW8" i="1"/>
  <c r="IX8" i="1"/>
  <c r="IY8" i="1"/>
  <c r="IZ8" i="1"/>
  <c r="IV10" i="1"/>
  <c r="IW10" i="1"/>
  <c r="IX10" i="1"/>
  <c r="IY10" i="1"/>
  <c r="IZ10" i="1"/>
  <c r="IU10" i="1"/>
  <c r="IU11" i="1"/>
  <c r="IV11" i="1"/>
  <c r="IW11" i="1"/>
  <c r="IX11" i="1"/>
  <c r="IY11" i="1"/>
  <c r="IU12" i="1"/>
  <c r="IV12" i="1"/>
  <c r="IW12" i="1"/>
  <c r="IY12" i="1"/>
  <c r="IU13" i="1"/>
  <c r="IY13" i="1"/>
  <c r="IU14" i="1"/>
  <c r="IY14" i="1"/>
  <c r="IZ14" i="1"/>
  <c r="IW14" i="1"/>
  <c r="IU15" i="1"/>
  <c r="IV15" i="1"/>
  <c r="IW15" i="1"/>
  <c r="IX15" i="1"/>
  <c r="IZ15" i="1"/>
  <c r="IY15" i="1"/>
  <c r="IU16" i="1"/>
  <c r="IV16" i="1"/>
  <c r="IX16" i="1"/>
  <c r="IW16" i="1"/>
  <c r="IY16" i="1"/>
  <c r="IU17" i="1"/>
  <c r="IY17" i="1"/>
  <c r="IW18" i="1"/>
  <c r="IY18" i="1"/>
  <c r="IU19" i="1"/>
  <c r="IV19" i="1"/>
  <c r="IW19" i="1"/>
  <c r="IX19" i="1"/>
  <c r="IZ19" i="1"/>
  <c r="IY19" i="1"/>
  <c r="IV20" i="1"/>
  <c r="IX20" i="1"/>
  <c r="IU20" i="1"/>
  <c r="IW20" i="1"/>
  <c r="IY20" i="1"/>
  <c r="IU21" i="1"/>
  <c r="IV21" i="1"/>
  <c r="IY21" i="1"/>
  <c r="IV22" i="1"/>
  <c r="IX22" i="1"/>
  <c r="IZ22" i="1"/>
  <c r="IU22" i="1"/>
  <c r="IW22" i="1"/>
  <c r="IY22" i="1"/>
  <c r="IW23" i="1"/>
  <c r="IV23" i="1"/>
  <c r="IY23" i="1"/>
  <c r="IU23" i="1"/>
  <c r="IV24" i="1"/>
  <c r="IW24" i="1"/>
  <c r="IY24" i="1"/>
  <c r="IZ24" i="1"/>
  <c r="IU24" i="1"/>
  <c r="IW25" i="1"/>
  <c r="IU26" i="1"/>
  <c r="IV26" i="1"/>
  <c r="IX26" i="1"/>
  <c r="IZ26" i="1"/>
  <c r="IY26" i="1"/>
  <c r="IX27" i="1"/>
  <c r="IU27" i="1"/>
  <c r="IV28" i="1"/>
  <c r="IY28" i="1"/>
  <c r="IZ28" i="1"/>
  <c r="IU28" i="1"/>
  <c r="IW28" i="1"/>
  <c r="IU29" i="1"/>
  <c r="IX29" i="1"/>
  <c r="IZ29" i="1"/>
  <c r="IW30" i="1"/>
  <c r="IV30" i="1"/>
  <c r="IX30" i="1"/>
  <c r="IZ30" i="1"/>
  <c r="IU30" i="1"/>
  <c r="IY30" i="1"/>
  <c r="IU31" i="1"/>
  <c r="IX31" i="1"/>
  <c r="IY31" i="1"/>
  <c r="IW31" i="1"/>
  <c r="IU32" i="1"/>
  <c r="IV32" i="1"/>
  <c r="IY32" i="1"/>
  <c r="IZ32" i="1"/>
  <c r="IW32" i="1"/>
  <c r="IW33" i="1"/>
  <c r="IX33" i="1"/>
  <c r="IU33" i="1"/>
  <c r="IY33" i="1"/>
  <c r="IU34" i="1"/>
  <c r="IV34" i="1"/>
  <c r="IW34" i="1"/>
  <c r="IX34" i="1"/>
  <c r="IZ34" i="1"/>
  <c r="IY34" i="1"/>
  <c r="IW35" i="1"/>
  <c r="IU35" i="1"/>
  <c r="IV35" i="1"/>
  <c r="IX35" i="1"/>
  <c r="IY35" i="1"/>
  <c r="IY36" i="1"/>
  <c r="IZ36" i="1"/>
  <c r="IU37" i="1"/>
  <c r="IW37" i="1"/>
  <c r="IX37" i="1"/>
  <c r="IZ37" i="1"/>
  <c r="IY37" i="1"/>
  <c r="IV38" i="1"/>
  <c r="IX38" i="1"/>
  <c r="IZ38" i="1"/>
  <c r="IU38" i="1"/>
  <c r="IW38" i="1"/>
  <c r="IY38" i="1"/>
  <c r="IW39" i="1"/>
  <c r="IU39" i="1"/>
  <c r="IU40" i="1"/>
  <c r="IV40" i="1"/>
  <c r="IW40" i="1"/>
  <c r="IY40" i="1"/>
  <c r="IZ40" i="1"/>
  <c r="IY41" i="1"/>
  <c r="IU41" i="1"/>
  <c r="IX41" i="1"/>
  <c r="IW41" i="1"/>
  <c r="IU42" i="1"/>
  <c r="IZ42" i="1"/>
  <c r="IU43" i="1"/>
  <c r="IV43" i="1"/>
  <c r="IW43" i="1"/>
  <c r="IX43" i="1"/>
  <c r="IY43" i="1"/>
  <c r="IV44" i="1"/>
  <c r="IU45" i="1"/>
  <c r="IV45" i="1"/>
  <c r="IX45" i="1"/>
  <c r="IY45" i="1"/>
  <c r="IW45" i="1"/>
  <c r="IZ45" i="1"/>
  <c r="IV46" i="1"/>
  <c r="IW46" i="1"/>
  <c r="IX46" i="1"/>
  <c r="IU47" i="1"/>
  <c r="IV47" i="1"/>
  <c r="IX47" i="1"/>
  <c r="IY47" i="1"/>
  <c r="IZ47" i="1"/>
  <c r="IW47" i="1"/>
  <c r="IU48" i="1"/>
  <c r="IV48" i="1"/>
  <c r="IW48" i="1"/>
  <c r="IX48" i="1"/>
  <c r="IY48" i="1"/>
  <c r="IZ48" i="1"/>
  <c r="IW49" i="1"/>
  <c r="IZ49" i="1"/>
  <c r="IU50" i="1"/>
  <c r="IX50" i="1"/>
  <c r="IY50" i="1"/>
  <c r="IZ50" i="1"/>
  <c r="IV50" i="1"/>
  <c r="IW50" i="1"/>
  <c r="IY51" i="1"/>
  <c r="IZ51" i="1"/>
  <c r="IU52" i="1"/>
  <c r="IV52" i="1"/>
  <c r="IX52" i="1"/>
  <c r="IY52" i="1"/>
  <c r="IZ52" i="1"/>
  <c r="IW52" i="1"/>
  <c r="IW53" i="1"/>
  <c r="IU53" i="1"/>
  <c r="IX53" i="1"/>
  <c r="IY53" i="1"/>
  <c r="IZ53" i="1"/>
  <c r="IV54" i="1"/>
  <c r="IW55" i="1"/>
  <c r="IZ55" i="1"/>
  <c r="IW57" i="1"/>
  <c r="IU57" i="1"/>
  <c r="IV57" i="1"/>
  <c r="IX57" i="1"/>
  <c r="IZ57" i="1"/>
  <c r="IU58" i="1"/>
  <c r="IV58" i="1"/>
  <c r="IW58" i="1"/>
  <c r="IX58" i="1"/>
  <c r="IY58" i="1"/>
  <c r="IZ58" i="1"/>
  <c r="IW59" i="1"/>
  <c r="IU59" i="1"/>
  <c r="IY59" i="1"/>
  <c r="IZ59" i="1"/>
  <c r="IX60" i="1"/>
  <c r="IZ60" i="1"/>
  <c r="IU61" i="1"/>
  <c r="IV61" i="1"/>
  <c r="IW61" i="1"/>
  <c r="IX61" i="1"/>
  <c r="IY61" i="1"/>
  <c r="IZ61" i="1"/>
  <c r="IU62" i="1"/>
  <c r="IU63" i="1"/>
  <c r="IV63" i="1"/>
  <c r="IX63" i="1"/>
  <c r="IY63" i="1"/>
  <c r="IZ63" i="1"/>
  <c r="IW63" i="1"/>
  <c r="IU64" i="1"/>
  <c r="IV64" i="1"/>
  <c r="IZ64" i="1"/>
  <c r="IW65" i="1"/>
  <c r="IU65" i="1"/>
  <c r="IY65" i="1"/>
  <c r="IZ65" i="1"/>
  <c r="IU66" i="1"/>
  <c r="IW66" i="1"/>
  <c r="IX66" i="1"/>
  <c r="IY66" i="1"/>
  <c r="IZ66" i="1"/>
  <c r="IV66" i="1"/>
  <c r="IW67" i="1"/>
  <c r="IV67" i="1"/>
  <c r="IY67" i="1"/>
  <c r="IZ67" i="1"/>
  <c r="IU67" i="1"/>
  <c r="IU68" i="1"/>
  <c r="IV68" i="1"/>
  <c r="IX68" i="1"/>
  <c r="IY68" i="1"/>
  <c r="IZ68" i="1"/>
  <c r="IW68" i="1"/>
  <c r="IW69" i="1"/>
  <c r="IU69" i="1"/>
  <c r="IX69" i="1"/>
  <c r="IY69" i="1"/>
  <c r="IZ69" i="1"/>
  <c r="IV70" i="1"/>
  <c r="IY70" i="1"/>
  <c r="IW71" i="1"/>
  <c r="IU71" i="1"/>
  <c r="IX71" i="1"/>
  <c r="IY71" i="1"/>
  <c r="IZ71" i="1"/>
  <c r="IW72" i="1"/>
  <c r="IV72" i="1"/>
  <c r="IU73" i="1"/>
  <c r="IU74" i="1"/>
  <c r="IV74" i="1"/>
  <c r="IW74" i="1"/>
  <c r="IX74" i="1"/>
  <c r="IY74" i="1"/>
  <c r="IZ74" i="1"/>
  <c r="IW75" i="1"/>
  <c r="IX75" i="1"/>
  <c r="IY75" i="1"/>
  <c r="IU76" i="1"/>
  <c r="IZ76" i="1"/>
  <c r="IX76" i="1"/>
  <c r="IU77" i="1"/>
  <c r="IV77" i="1"/>
  <c r="IX77" i="1"/>
  <c r="IY77" i="1"/>
  <c r="IW77" i="1"/>
  <c r="IZ77" i="1"/>
  <c r="IU78" i="1"/>
  <c r="IV78" i="1"/>
  <c r="IW78" i="1"/>
  <c r="IX78" i="1"/>
  <c r="IY78" i="1"/>
  <c r="IU79" i="1"/>
  <c r="IV79" i="1"/>
  <c r="IX79" i="1"/>
  <c r="IY79" i="1"/>
  <c r="IZ79" i="1"/>
  <c r="IW79" i="1"/>
  <c r="IU80" i="1"/>
  <c r="IW80" i="1"/>
  <c r="IX80" i="1"/>
  <c r="IY80" i="1"/>
  <c r="IZ80" i="1"/>
  <c r="IV81" i="1"/>
  <c r="IW81" i="1"/>
  <c r="IX81" i="1"/>
  <c r="IY81" i="1"/>
  <c r="IZ81" i="1"/>
  <c r="IV82" i="1"/>
  <c r="IX82" i="1"/>
  <c r="IY82" i="1"/>
  <c r="IZ82" i="1"/>
  <c r="IU82" i="1"/>
  <c r="IW82" i="1"/>
  <c r="IW83" i="1"/>
  <c r="IV83" i="1"/>
  <c r="IX83" i="1"/>
  <c r="IY83" i="1"/>
  <c r="IZ83" i="1"/>
  <c r="IU83" i="1"/>
  <c r="IW84" i="1"/>
  <c r="IU84" i="1"/>
  <c r="IV84" i="1"/>
  <c r="IX84" i="1"/>
  <c r="IZ84" i="1"/>
  <c r="IW85" i="1"/>
  <c r="IY85" i="1"/>
  <c r="IU86" i="1"/>
  <c r="IV86" i="1"/>
  <c r="IW86" i="1"/>
  <c r="IX86" i="1"/>
  <c r="IW87" i="1"/>
  <c r="IV87" i="1"/>
  <c r="IZ87" i="1"/>
  <c r="IU87" i="1"/>
  <c r="IX87" i="1"/>
  <c r="IV88" i="1"/>
  <c r="IZ88" i="1"/>
  <c r="IW89" i="1"/>
  <c r="IX89" i="1"/>
  <c r="IY89" i="1"/>
  <c r="IZ89" i="1"/>
  <c r="IW90" i="1"/>
  <c r="IX90" i="1"/>
  <c r="IZ90" i="1"/>
  <c r="IY90" i="1"/>
  <c r="IW91" i="1"/>
  <c r="IU91" i="1"/>
  <c r="IV91" i="1"/>
  <c r="IY91" i="1"/>
  <c r="IX91" i="1"/>
  <c r="IZ91" i="1"/>
  <c r="IY92" i="1"/>
  <c r="IU92" i="1"/>
  <c r="IW92" i="1"/>
  <c r="IZ92" i="1"/>
  <c r="IV92" i="1"/>
  <c r="IX92" i="1"/>
  <c r="IU93" i="1"/>
  <c r="IV93" i="1"/>
  <c r="IX93" i="1"/>
  <c r="IY93" i="1"/>
  <c r="IZ93" i="1"/>
  <c r="IW93" i="1"/>
  <c r="IV94" i="1"/>
  <c r="IX94" i="1"/>
  <c r="IZ94" i="1"/>
  <c r="IU94" i="1"/>
  <c r="IW95" i="1"/>
  <c r="IU95" i="1"/>
  <c r="IV95" i="1"/>
  <c r="IX95" i="1"/>
  <c r="IY95" i="1"/>
  <c r="IZ95" i="1"/>
  <c r="IU96" i="1"/>
  <c r="IX96" i="1"/>
  <c r="IU97" i="1"/>
  <c r="IV97" i="1"/>
  <c r="IX97" i="1"/>
  <c r="IY97" i="1"/>
  <c r="IZ97" i="1"/>
  <c r="IW97" i="1"/>
  <c r="IV98" i="1"/>
  <c r="IX98" i="1"/>
  <c r="IY98" i="1"/>
  <c r="IZ98" i="1"/>
  <c r="IU98" i="1"/>
  <c r="IW98" i="1"/>
  <c r="IW99" i="1"/>
  <c r="IV99" i="1"/>
  <c r="IX99" i="1"/>
  <c r="IY99" i="1"/>
  <c r="IZ99" i="1"/>
  <c r="IU99" i="1"/>
  <c r="IW100" i="1"/>
  <c r="IV100" i="1"/>
  <c r="IY100" i="1"/>
  <c r="IZ100" i="1"/>
  <c r="IW101" i="1"/>
  <c r="IY101" i="1"/>
  <c r="IV102" i="1"/>
  <c r="IX102" i="1"/>
  <c r="IY102" i="1"/>
  <c r="IW102" i="1"/>
  <c r="IW103" i="1"/>
  <c r="IV103" i="1"/>
  <c r="IZ103" i="1"/>
  <c r="IV105" i="1"/>
  <c r="IW105" i="1"/>
  <c r="IY105" i="1"/>
  <c r="IZ105" i="1"/>
  <c r="IU105" i="1"/>
  <c r="IV107" i="1"/>
  <c r="IX107" i="1"/>
  <c r="IY107" i="1"/>
  <c r="IZ107" i="1"/>
  <c r="IU107" i="1"/>
  <c r="IW107" i="1"/>
  <c r="IW108" i="1"/>
  <c r="IX108" i="1"/>
  <c r="IU109" i="1"/>
  <c r="IV109" i="1"/>
  <c r="IW109" i="1"/>
  <c r="IX109" i="1"/>
  <c r="IY109" i="1"/>
  <c r="IZ109" i="1"/>
  <c r="IW110" i="1"/>
  <c r="IX110" i="1"/>
  <c r="IY110" i="1"/>
  <c r="IU111" i="1"/>
  <c r="IV111" i="1"/>
  <c r="IW111" i="1"/>
  <c r="IY111" i="1"/>
  <c r="IZ111" i="1"/>
  <c r="IV112" i="1"/>
  <c r="IW112" i="1"/>
  <c r="IX112" i="1"/>
  <c r="IZ112" i="1"/>
  <c r="IU112" i="1"/>
  <c r="IY112" i="1"/>
  <c r="IV113" i="1"/>
  <c r="IW113" i="1"/>
  <c r="IX113" i="1"/>
  <c r="IY113" i="1"/>
  <c r="IZ113" i="1"/>
  <c r="IU113" i="1"/>
  <c r="IW114" i="1"/>
  <c r="IU115" i="1"/>
  <c r="IV115" i="1"/>
  <c r="IW115" i="1"/>
  <c r="IY115" i="1"/>
  <c r="IZ115" i="1"/>
  <c r="IW116" i="1"/>
  <c r="IX116" i="1"/>
  <c r="IY116" i="1"/>
  <c r="IU117" i="1"/>
  <c r="IV117" i="1"/>
  <c r="IW117" i="1"/>
  <c r="IX117" i="1"/>
  <c r="IY117" i="1"/>
  <c r="IZ117" i="1"/>
  <c r="IV118" i="1"/>
  <c r="IW118" i="1"/>
  <c r="IX118" i="1"/>
  <c r="IY118" i="1"/>
  <c r="IU119" i="1"/>
  <c r="IV119" i="1"/>
  <c r="IW119" i="1"/>
  <c r="IY119" i="1"/>
  <c r="IZ119" i="1"/>
  <c r="IU121" i="1"/>
  <c r="IV121" i="1"/>
  <c r="IW121" i="1"/>
  <c r="IX121" i="1"/>
  <c r="IY121" i="1"/>
  <c r="IZ121" i="1"/>
  <c r="IU122" i="1"/>
  <c r="IW122" i="1"/>
  <c r="IU123" i="1"/>
  <c r="IV123" i="1"/>
  <c r="IW123" i="1"/>
  <c r="IY123" i="1"/>
  <c r="IZ123" i="1"/>
  <c r="IV124" i="1"/>
  <c r="IU124" i="1"/>
  <c r="IW124" i="1"/>
  <c r="IX124" i="1"/>
  <c r="IY124" i="1"/>
  <c r="IU125" i="1"/>
  <c r="IV125" i="1"/>
  <c r="IW125" i="1"/>
  <c r="IX125" i="1"/>
  <c r="IY125" i="1"/>
  <c r="IZ125" i="1"/>
  <c r="IV126" i="1"/>
  <c r="IW126" i="1"/>
  <c r="IX126" i="1"/>
  <c r="IY126" i="1"/>
  <c r="IU127" i="1"/>
  <c r="IV127" i="1"/>
  <c r="IW127" i="1"/>
  <c r="IY127" i="1"/>
  <c r="IZ127" i="1"/>
  <c r="IV9" i="1"/>
  <c r="IW9" i="1"/>
  <c r="IX9" i="1"/>
  <c r="IY9" i="1"/>
  <c r="IZ9" i="1"/>
  <c r="IU9" i="1"/>
  <c r="IN7" i="1"/>
  <c r="IO7" i="1"/>
  <c r="IP7" i="1"/>
  <c r="IQ7" i="1"/>
  <c r="IR7" i="1"/>
  <c r="IS7" i="1"/>
  <c r="IT7" i="1"/>
  <c r="IU7" i="1"/>
  <c r="IV7" i="1"/>
  <c r="IW7" i="1"/>
  <c r="IX7" i="1"/>
  <c r="IY7" i="1"/>
  <c r="IZ7" i="1"/>
  <c r="ER9" i="1"/>
  <c r="ER10" i="1"/>
  <c r="ER11" i="1"/>
  <c r="ER12" i="1"/>
  <c r="ER13" i="1"/>
  <c r="ER14" i="1"/>
  <c r="ER15" i="1"/>
  <c r="ER16" i="1"/>
  <c r="ER17" i="1"/>
  <c r="ER18" i="1"/>
  <c r="ER19" i="1"/>
  <c r="ER20" i="1"/>
  <c r="ER21" i="1"/>
  <c r="ER22" i="1"/>
  <c r="ER23" i="1"/>
  <c r="ER24" i="1"/>
  <c r="ER25" i="1"/>
  <c r="ER26" i="1"/>
  <c r="ER27" i="1"/>
  <c r="ER28" i="1"/>
  <c r="ER29" i="1"/>
  <c r="ER30" i="1"/>
  <c r="ER31" i="1"/>
  <c r="ER32" i="1"/>
  <c r="ER33" i="1"/>
  <c r="ER34" i="1"/>
  <c r="ER35" i="1"/>
  <c r="ER36" i="1"/>
  <c r="ER37" i="1"/>
  <c r="ER38" i="1"/>
  <c r="ER39" i="1"/>
  <c r="ER40" i="1"/>
  <c r="ER41" i="1"/>
  <c r="ER42" i="1"/>
  <c r="ER43" i="1"/>
  <c r="ER44" i="1"/>
  <c r="ER45" i="1"/>
  <c r="ER46" i="1"/>
  <c r="ER47" i="1"/>
  <c r="ER48" i="1"/>
  <c r="ER49" i="1"/>
  <c r="ER50" i="1"/>
  <c r="ER51" i="1"/>
  <c r="ER52" i="1"/>
  <c r="ER53" i="1"/>
  <c r="ER54" i="1"/>
  <c r="ER55" i="1"/>
  <c r="ER56" i="1"/>
  <c r="ER57" i="1"/>
  <c r="ER58" i="1"/>
  <c r="ER59" i="1"/>
  <c r="ER60" i="1"/>
  <c r="ER61" i="1"/>
  <c r="ER62" i="1"/>
  <c r="ER63" i="1"/>
  <c r="ER64" i="1"/>
  <c r="ER65" i="1"/>
  <c r="ER66" i="1"/>
  <c r="ER67" i="1"/>
  <c r="ER68" i="1"/>
  <c r="ER69" i="1"/>
  <c r="ER70" i="1"/>
  <c r="ER71" i="1"/>
  <c r="ER72" i="1"/>
  <c r="ER73" i="1"/>
  <c r="ER74" i="1"/>
  <c r="ER75" i="1"/>
  <c r="ER76" i="1"/>
  <c r="ER77" i="1"/>
  <c r="ER78" i="1"/>
  <c r="ER79" i="1"/>
  <c r="ER80" i="1"/>
  <c r="ER81" i="1"/>
  <c r="ER82" i="1"/>
  <c r="ER83" i="1"/>
  <c r="ER84" i="1"/>
  <c r="ER85" i="1"/>
  <c r="ER86" i="1"/>
  <c r="ER87" i="1"/>
  <c r="ER88" i="1"/>
  <c r="ER89" i="1"/>
  <c r="ER90" i="1"/>
  <c r="ER91" i="1"/>
  <c r="ER92" i="1"/>
  <c r="ER93" i="1"/>
  <c r="ER94" i="1"/>
  <c r="ER95" i="1"/>
  <c r="ER96" i="1"/>
  <c r="ER97" i="1"/>
  <c r="ER98" i="1"/>
  <c r="ER99" i="1"/>
  <c r="ER100" i="1"/>
  <c r="ER101" i="1"/>
  <c r="ER102" i="1"/>
  <c r="ER103" i="1"/>
  <c r="ER104" i="1"/>
  <c r="ER105" i="1"/>
  <c r="ER106" i="1"/>
  <c r="ER107" i="1"/>
  <c r="ER108" i="1"/>
  <c r="ER109" i="1"/>
  <c r="ER110" i="1"/>
  <c r="ER111" i="1"/>
  <c r="ER112" i="1"/>
  <c r="ER113" i="1"/>
  <c r="ER114" i="1"/>
  <c r="ER115" i="1"/>
  <c r="ER116" i="1"/>
  <c r="ER117" i="1"/>
  <c r="ER118" i="1"/>
  <c r="ER119" i="1"/>
  <c r="ER120" i="1"/>
  <c r="ER121" i="1"/>
  <c r="ER122" i="1"/>
  <c r="ER123" i="1"/>
  <c r="ER124" i="1"/>
  <c r="ER125" i="1"/>
  <c r="ER126" i="1"/>
  <c r="ER127" i="1"/>
  <c r="ER128" i="1"/>
  <c r="ER8" i="1"/>
  <c r="GE9" i="1"/>
  <c r="GF9" i="1"/>
  <c r="GG9" i="1"/>
  <c r="GH9" i="1"/>
  <c r="GI9" i="1"/>
  <c r="GE10" i="1"/>
  <c r="GF10" i="1"/>
  <c r="GG10" i="1"/>
  <c r="GH10" i="1"/>
  <c r="GI10" i="1"/>
  <c r="GE11" i="1"/>
  <c r="GF11" i="1"/>
  <c r="GG11" i="1"/>
  <c r="GH11" i="1"/>
  <c r="GI11" i="1"/>
  <c r="GE12" i="1"/>
  <c r="GF12" i="1"/>
  <c r="GG12" i="1"/>
  <c r="GH12" i="1"/>
  <c r="GI12" i="1"/>
  <c r="GE13" i="1"/>
  <c r="GF13" i="1"/>
  <c r="GG13" i="1"/>
  <c r="GH13" i="1"/>
  <c r="GI13" i="1"/>
  <c r="GE14" i="1"/>
  <c r="GF14" i="1"/>
  <c r="GG14" i="1"/>
  <c r="GH14" i="1"/>
  <c r="GI14" i="1"/>
  <c r="GE15" i="1"/>
  <c r="GF15" i="1"/>
  <c r="GG15" i="1"/>
  <c r="GH15" i="1"/>
  <c r="GI15" i="1"/>
  <c r="GE16" i="1"/>
  <c r="GF16" i="1"/>
  <c r="GG16" i="1"/>
  <c r="GH16" i="1"/>
  <c r="GI16" i="1"/>
  <c r="GE17" i="1"/>
  <c r="GF17" i="1"/>
  <c r="GG17" i="1"/>
  <c r="GH17" i="1"/>
  <c r="GI17" i="1"/>
  <c r="GE18" i="1"/>
  <c r="GF18" i="1"/>
  <c r="GG18" i="1"/>
  <c r="GH18" i="1"/>
  <c r="GI18" i="1"/>
  <c r="GE19" i="1"/>
  <c r="GF19" i="1"/>
  <c r="GG19" i="1"/>
  <c r="GH19" i="1"/>
  <c r="GI19" i="1"/>
  <c r="GE20" i="1"/>
  <c r="GF20" i="1"/>
  <c r="GG20" i="1"/>
  <c r="GH20" i="1"/>
  <c r="GI20" i="1"/>
  <c r="GE21" i="1"/>
  <c r="GF21" i="1"/>
  <c r="GG21" i="1"/>
  <c r="GH21" i="1"/>
  <c r="GI21" i="1"/>
  <c r="GE22" i="1"/>
  <c r="GF22" i="1"/>
  <c r="GG22" i="1"/>
  <c r="GH22" i="1"/>
  <c r="GI22" i="1"/>
  <c r="GE23" i="1"/>
  <c r="GF23" i="1"/>
  <c r="GG23" i="1"/>
  <c r="GH23" i="1"/>
  <c r="GI23" i="1"/>
  <c r="GE24" i="1"/>
  <c r="GF24" i="1"/>
  <c r="GG24" i="1"/>
  <c r="GH24" i="1"/>
  <c r="GI24" i="1"/>
  <c r="GE25" i="1"/>
  <c r="GF25" i="1"/>
  <c r="GG25" i="1"/>
  <c r="GH25" i="1"/>
  <c r="GI25" i="1"/>
  <c r="GE26" i="1"/>
  <c r="GF26" i="1"/>
  <c r="GG26" i="1"/>
  <c r="GH26" i="1"/>
  <c r="GI26" i="1"/>
  <c r="GE27" i="1"/>
  <c r="GF27" i="1"/>
  <c r="GG27" i="1"/>
  <c r="GH27" i="1"/>
  <c r="GI27" i="1"/>
  <c r="GE28" i="1"/>
  <c r="GF28" i="1"/>
  <c r="GG28" i="1"/>
  <c r="GH28" i="1"/>
  <c r="GI28" i="1"/>
  <c r="GE29" i="1"/>
  <c r="GF29" i="1"/>
  <c r="GG29" i="1"/>
  <c r="GH29" i="1"/>
  <c r="GI29" i="1"/>
  <c r="GE30" i="1"/>
  <c r="GF30" i="1"/>
  <c r="GG30" i="1"/>
  <c r="GH30" i="1"/>
  <c r="GI30" i="1"/>
  <c r="GE31" i="1"/>
  <c r="GF31" i="1"/>
  <c r="GG31" i="1"/>
  <c r="GH31" i="1"/>
  <c r="GI31" i="1"/>
  <c r="GE32" i="1"/>
  <c r="GF32" i="1"/>
  <c r="GG32" i="1"/>
  <c r="GH32" i="1"/>
  <c r="GI32" i="1"/>
  <c r="GE33" i="1"/>
  <c r="GF33" i="1"/>
  <c r="GG33" i="1"/>
  <c r="GH33" i="1"/>
  <c r="GI33" i="1"/>
  <c r="GE34" i="1"/>
  <c r="GF34" i="1"/>
  <c r="GG34" i="1"/>
  <c r="GH34" i="1"/>
  <c r="GI34" i="1"/>
  <c r="GE35" i="1"/>
  <c r="GF35" i="1"/>
  <c r="GG35" i="1"/>
  <c r="GH35" i="1"/>
  <c r="GI35" i="1"/>
  <c r="GE36" i="1"/>
  <c r="GF36" i="1"/>
  <c r="GG36" i="1"/>
  <c r="GH36" i="1"/>
  <c r="GI36" i="1"/>
  <c r="GE37" i="1"/>
  <c r="GF37" i="1"/>
  <c r="GG37" i="1"/>
  <c r="GH37" i="1"/>
  <c r="GI37" i="1"/>
  <c r="GE38" i="1"/>
  <c r="GF38" i="1"/>
  <c r="GG38" i="1"/>
  <c r="GH38" i="1"/>
  <c r="GI38" i="1"/>
  <c r="GE39" i="1"/>
  <c r="GF39" i="1"/>
  <c r="GG39" i="1"/>
  <c r="GH39" i="1"/>
  <c r="GI39" i="1"/>
  <c r="GE40" i="1"/>
  <c r="GF40" i="1"/>
  <c r="GG40" i="1"/>
  <c r="GH40" i="1"/>
  <c r="GI40" i="1"/>
  <c r="GE41" i="1"/>
  <c r="GF41" i="1"/>
  <c r="GG41" i="1"/>
  <c r="GH41" i="1"/>
  <c r="GI41" i="1"/>
  <c r="GE42" i="1"/>
  <c r="GF42" i="1"/>
  <c r="GG42" i="1"/>
  <c r="GH42" i="1"/>
  <c r="GI42" i="1"/>
  <c r="GE43" i="1"/>
  <c r="GF43" i="1"/>
  <c r="GG43" i="1"/>
  <c r="GH43" i="1"/>
  <c r="GI43" i="1"/>
  <c r="GE44" i="1"/>
  <c r="GF44" i="1"/>
  <c r="GG44" i="1"/>
  <c r="GH44" i="1"/>
  <c r="GI44" i="1"/>
  <c r="GE45" i="1"/>
  <c r="GF45" i="1"/>
  <c r="GG45" i="1"/>
  <c r="GH45" i="1"/>
  <c r="GI45" i="1"/>
  <c r="GE46" i="1"/>
  <c r="GF46" i="1"/>
  <c r="GG46" i="1"/>
  <c r="GH46" i="1"/>
  <c r="GI46" i="1"/>
  <c r="GE47" i="1"/>
  <c r="GF47" i="1"/>
  <c r="GG47" i="1"/>
  <c r="GH47" i="1"/>
  <c r="GI47" i="1"/>
  <c r="GE48" i="1"/>
  <c r="GF48" i="1"/>
  <c r="GG48" i="1"/>
  <c r="GH48" i="1"/>
  <c r="GI48" i="1"/>
  <c r="GE49" i="1"/>
  <c r="GF49" i="1"/>
  <c r="GG49" i="1"/>
  <c r="GH49" i="1"/>
  <c r="GI49" i="1"/>
  <c r="GE50" i="1"/>
  <c r="GF50" i="1"/>
  <c r="GG50" i="1"/>
  <c r="GH50" i="1"/>
  <c r="GI50" i="1"/>
  <c r="GE51" i="1"/>
  <c r="GF51" i="1"/>
  <c r="GG51" i="1"/>
  <c r="GH51" i="1"/>
  <c r="GI51" i="1"/>
  <c r="GE52" i="1"/>
  <c r="GF52" i="1"/>
  <c r="GG52" i="1"/>
  <c r="GH52" i="1"/>
  <c r="GI52" i="1"/>
  <c r="GE53" i="1"/>
  <c r="GF53" i="1"/>
  <c r="GG53" i="1"/>
  <c r="GH53" i="1"/>
  <c r="GI53" i="1"/>
  <c r="GE54" i="1"/>
  <c r="GF54" i="1"/>
  <c r="GG54" i="1"/>
  <c r="GH54" i="1"/>
  <c r="GI54" i="1"/>
  <c r="GE55" i="1"/>
  <c r="GF55" i="1"/>
  <c r="GG55" i="1"/>
  <c r="GH55" i="1"/>
  <c r="GI55" i="1"/>
  <c r="GE56" i="1"/>
  <c r="GF56" i="1"/>
  <c r="GG56" i="1"/>
  <c r="GH56" i="1"/>
  <c r="GI56" i="1"/>
  <c r="GE57" i="1"/>
  <c r="GF57" i="1"/>
  <c r="GG57" i="1"/>
  <c r="GH57" i="1"/>
  <c r="GI57" i="1"/>
  <c r="GE58" i="1"/>
  <c r="GF58" i="1"/>
  <c r="GG58" i="1"/>
  <c r="GH58" i="1"/>
  <c r="GI58" i="1"/>
  <c r="GE59" i="1"/>
  <c r="GF59" i="1"/>
  <c r="GG59" i="1"/>
  <c r="GH59" i="1"/>
  <c r="GI59" i="1"/>
  <c r="GE60" i="1"/>
  <c r="GF60" i="1"/>
  <c r="GG60" i="1"/>
  <c r="GH60" i="1"/>
  <c r="GI60" i="1"/>
  <c r="GE61" i="1"/>
  <c r="GF61" i="1"/>
  <c r="GG61" i="1"/>
  <c r="GH61" i="1"/>
  <c r="GI61" i="1"/>
  <c r="GE62" i="1"/>
  <c r="GF62" i="1"/>
  <c r="GG62" i="1"/>
  <c r="GH62" i="1"/>
  <c r="GI62" i="1"/>
  <c r="GE63" i="1"/>
  <c r="GF63" i="1"/>
  <c r="GG63" i="1"/>
  <c r="GH63" i="1"/>
  <c r="GI63" i="1"/>
  <c r="GE64" i="1"/>
  <c r="GF64" i="1"/>
  <c r="GG64" i="1"/>
  <c r="GH64" i="1"/>
  <c r="GI64" i="1"/>
  <c r="GE65" i="1"/>
  <c r="GF65" i="1"/>
  <c r="GG65" i="1"/>
  <c r="GH65" i="1"/>
  <c r="GI65" i="1"/>
  <c r="GE66" i="1"/>
  <c r="GF66" i="1"/>
  <c r="GG66" i="1"/>
  <c r="GH66" i="1"/>
  <c r="GI66" i="1"/>
  <c r="GE67" i="1"/>
  <c r="GF67" i="1"/>
  <c r="GG67" i="1"/>
  <c r="GH67" i="1"/>
  <c r="GI67" i="1"/>
  <c r="GE68" i="1"/>
  <c r="GF68" i="1"/>
  <c r="GG68" i="1"/>
  <c r="GH68" i="1"/>
  <c r="GI68" i="1"/>
  <c r="GE69" i="1"/>
  <c r="GF69" i="1"/>
  <c r="GG69" i="1"/>
  <c r="GH69" i="1"/>
  <c r="GI69" i="1"/>
  <c r="GE70" i="1"/>
  <c r="GF70" i="1"/>
  <c r="GG70" i="1"/>
  <c r="GH70" i="1"/>
  <c r="GI70" i="1"/>
  <c r="GE71" i="1"/>
  <c r="GF71" i="1"/>
  <c r="GG71" i="1"/>
  <c r="GH71" i="1"/>
  <c r="GI71" i="1"/>
  <c r="GE72" i="1"/>
  <c r="GF72" i="1"/>
  <c r="GG72" i="1"/>
  <c r="GH72" i="1"/>
  <c r="GI72" i="1"/>
  <c r="GE73" i="1"/>
  <c r="GF73" i="1"/>
  <c r="GG73" i="1"/>
  <c r="GH73" i="1"/>
  <c r="GI73" i="1"/>
  <c r="GE74" i="1"/>
  <c r="GF74" i="1"/>
  <c r="GG74" i="1"/>
  <c r="GH74" i="1"/>
  <c r="GI74" i="1"/>
  <c r="GE75" i="1"/>
  <c r="GF75" i="1"/>
  <c r="GG75" i="1"/>
  <c r="GH75" i="1"/>
  <c r="GI75" i="1"/>
  <c r="GE76" i="1"/>
  <c r="GF76" i="1"/>
  <c r="GG76" i="1"/>
  <c r="GH76" i="1"/>
  <c r="GI76" i="1"/>
  <c r="GE77" i="1"/>
  <c r="GF77" i="1"/>
  <c r="GG77" i="1"/>
  <c r="GH77" i="1"/>
  <c r="GI77" i="1"/>
  <c r="GE78" i="1"/>
  <c r="GF78" i="1"/>
  <c r="GG78" i="1"/>
  <c r="GH78" i="1"/>
  <c r="GI78" i="1"/>
  <c r="GE79" i="1"/>
  <c r="GF79" i="1"/>
  <c r="GG79" i="1"/>
  <c r="GH79" i="1"/>
  <c r="GI79" i="1"/>
  <c r="GE80" i="1"/>
  <c r="GF80" i="1"/>
  <c r="GG80" i="1"/>
  <c r="GH80" i="1"/>
  <c r="GI80" i="1"/>
  <c r="GE81" i="1"/>
  <c r="GF81" i="1"/>
  <c r="GG81" i="1"/>
  <c r="GH81" i="1"/>
  <c r="GI81" i="1"/>
  <c r="GE82" i="1"/>
  <c r="GF82" i="1"/>
  <c r="GG82" i="1"/>
  <c r="GH82" i="1"/>
  <c r="GI82" i="1"/>
  <c r="GE83" i="1"/>
  <c r="GF83" i="1"/>
  <c r="GG83" i="1"/>
  <c r="GH83" i="1"/>
  <c r="GI83" i="1"/>
  <c r="GE84" i="1"/>
  <c r="GF84" i="1"/>
  <c r="GG84" i="1"/>
  <c r="GH84" i="1"/>
  <c r="GI84" i="1"/>
  <c r="GE85" i="1"/>
  <c r="GF85" i="1"/>
  <c r="GG85" i="1"/>
  <c r="GH85" i="1"/>
  <c r="GI85" i="1"/>
  <c r="GE86" i="1"/>
  <c r="GF86" i="1"/>
  <c r="GG86" i="1"/>
  <c r="GH86" i="1"/>
  <c r="GI86" i="1"/>
  <c r="GE87" i="1"/>
  <c r="GF87" i="1"/>
  <c r="GG87" i="1"/>
  <c r="GH87" i="1"/>
  <c r="GI87" i="1"/>
  <c r="GE88" i="1"/>
  <c r="GF88" i="1"/>
  <c r="GG88" i="1"/>
  <c r="GH88" i="1"/>
  <c r="GI88" i="1"/>
  <c r="GE89" i="1"/>
  <c r="GF89" i="1"/>
  <c r="GG89" i="1"/>
  <c r="GH89" i="1"/>
  <c r="GI89" i="1"/>
  <c r="GE90" i="1"/>
  <c r="GF90" i="1"/>
  <c r="GG90" i="1"/>
  <c r="GH90" i="1"/>
  <c r="GI90" i="1"/>
  <c r="GE91" i="1"/>
  <c r="GF91" i="1"/>
  <c r="GG91" i="1"/>
  <c r="GH91" i="1"/>
  <c r="GI91" i="1"/>
  <c r="GE92" i="1"/>
  <c r="GF92" i="1"/>
  <c r="GG92" i="1"/>
  <c r="GH92" i="1"/>
  <c r="GI92" i="1"/>
  <c r="GE93" i="1"/>
  <c r="GF93" i="1"/>
  <c r="GG93" i="1"/>
  <c r="GH93" i="1"/>
  <c r="GI93" i="1"/>
  <c r="GE94" i="1"/>
  <c r="GF94" i="1"/>
  <c r="GG94" i="1"/>
  <c r="GH94" i="1"/>
  <c r="GI94" i="1"/>
  <c r="GE95" i="1"/>
  <c r="GF95" i="1"/>
  <c r="GG95" i="1"/>
  <c r="GH95" i="1"/>
  <c r="GI95" i="1"/>
  <c r="GE96" i="1"/>
  <c r="GF96" i="1"/>
  <c r="GG96" i="1"/>
  <c r="GH96" i="1"/>
  <c r="GI96" i="1"/>
  <c r="GE97" i="1"/>
  <c r="GF97" i="1"/>
  <c r="GG97" i="1"/>
  <c r="GH97" i="1"/>
  <c r="GI97" i="1"/>
  <c r="GE98" i="1"/>
  <c r="GF98" i="1"/>
  <c r="GG98" i="1"/>
  <c r="GH98" i="1"/>
  <c r="GI98" i="1"/>
  <c r="GE99" i="1"/>
  <c r="GF99" i="1"/>
  <c r="GG99" i="1"/>
  <c r="GH99" i="1"/>
  <c r="GI99" i="1"/>
  <c r="GE100" i="1"/>
  <c r="GF100" i="1"/>
  <c r="GG100" i="1"/>
  <c r="GH100" i="1"/>
  <c r="GI100" i="1"/>
  <c r="GE101" i="1"/>
  <c r="GF101" i="1"/>
  <c r="GG101" i="1"/>
  <c r="GH101" i="1"/>
  <c r="GI101" i="1"/>
  <c r="GE102" i="1"/>
  <c r="GF102" i="1"/>
  <c r="GG102" i="1"/>
  <c r="GH102" i="1"/>
  <c r="GI102" i="1"/>
  <c r="GE103" i="1"/>
  <c r="GF103" i="1"/>
  <c r="GG103" i="1"/>
  <c r="GH103" i="1"/>
  <c r="GI103" i="1"/>
  <c r="GE104" i="1"/>
  <c r="GF104" i="1"/>
  <c r="GG104" i="1"/>
  <c r="GH104" i="1"/>
  <c r="GI104" i="1"/>
  <c r="GE105" i="1"/>
  <c r="GF105" i="1"/>
  <c r="GG105" i="1"/>
  <c r="GH105" i="1"/>
  <c r="GI105" i="1"/>
  <c r="GE106" i="1"/>
  <c r="GF106" i="1"/>
  <c r="GG106" i="1"/>
  <c r="GH106" i="1"/>
  <c r="GI106" i="1"/>
  <c r="GE107" i="1"/>
  <c r="GF107" i="1"/>
  <c r="GG107" i="1"/>
  <c r="GH107" i="1"/>
  <c r="GI107" i="1"/>
  <c r="GE108" i="1"/>
  <c r="GF108" i="1"/>
  <c r="GG108" i="1"/>
  <c r="GH108" i="1"/>
  <c r="GI108" i="1"/>
  <c r="GE109" i="1"/>
  <c r="GF109" i="1"/>
  <c r="GG109" i="1"/>
  <c r="GH109" i="1"/>
  <c r="GI109" i="1"/>
  <c r="GE110" i="1"/>
  <c r="GF110" i="1"/>
  <c r="GG110" i="1"/>
  <c r="GH110" i="1"/>
  <c r="GI110" i="1"/>
  <c r="GE111" i="1"/>
  <c r="GF111" i="1"/>
  <c r="GG111" i="1"/>
  <c r="GH111" i="1"/>
  <c r="GI111" i="1"/>
  <c r="GE112" i="1"/>
  <c r="GF112" i="1"/>
  <c r="GG112" i="1"/>
  <c r="GH112" i="1"/>
  <c r="GI112" i="1"/>
  <c r="GE113" i="1"/>
  <c r="GF113" i="1"/>
  <c r="GG113" i="1"/>
  <c r="GH113" i="1"/>
  <c r="GI113" i="1"/>
  <c r="GE114" i="1"/>
  <c r="GF114" i="1"/>
  <c r="GG114" i="1"/>
  <c r="GH114" i="1"/>
  <c r="GI114" i="1"/>
  <c r="GE115" i="1"/>
  <c r="GF115" i="1"/>
  <c r="GG115" i="1"/>
  <c r="GH115" i="1"/>
  <c r="GI115" i="1"/>
  <c r="GE116" i="1"/>
  <c r="GF116" i="1"/>
  <c r="GG116" i="1"/>
  <c r="GH116" i="1"/>
  <c r="GI116" i="1"/>
  <c r="GE117" i="1"/>
  <c r="GF117" i="1"/>
  <c r="GG117" i="1"/>
  <c r="GH117" i="1"/>
  <c r="GI117" i="1"/>
  <c r="GE118" i="1"/>
  <c r="GF118" i="1"/>
  <c r="GG118" i="1"/>
  <c r="GH118" i="1"/>
  <c r="GI118" i="1"/>
  <c r="GE119" i="1"/>
  <c r="GF119" i="1"/>
  <c r="GG119" i="1"/>
  <c r="GH119" i="1"/>
  <c r="GI119" i="1"/>
  <c r="GE120" i="1"/>
  <c r="GF120" i="1"/>
  <c r="GG120" i="1"/>
  <c r="GH120" i="1"/>
  <c r="GI120" i="1"/>
  <c r="GE121" i="1"/>
  <c r="GF121" i="1"/>
  <c r="GG121" i="1"/>
  <c r="GH121" i="1"/>
  <c r="GI121" i="1"/>
  <c r="GE122" i="1"/>
  <c r="GF122" i="1"/>
  <c r="GG122" i="1"/>
  <c r="GH122" i="1"/>
  <c r="GI122" i="1"/>
  <c r="GE123" i="1"/>
  <c r="GF123" i="1"/>
  <c r="GG123" i="1"/>
  <c r="GH123" i="1"/>
  <c r="GI123" i="1"/>
  <c r="GE124" i="1"/>
  <c r="GF124" i="1"/>
  <c r="GG124" i="1"/>
  <c r="GH124" i="1"/>
  <c r="GI124" i="1"/>
  <c r="GE125" i="1"/>
  <c r="GF125" i="1"/>
  <c r="GG125" i="1"/>
  <c r="GH125" i="1"/>
  <c r="GI125" i="1"/>
  <c r="GE126" i="1"/>
  <c r="GF126" i="1"/>
  <c r="GG126" i="1"/>
  <c r="GH126" i="1"/>
  <c r="GI126" i="1"/>
  <c r="GE127" i="1"/>
  <c r="GF127" i="1"/>
  <c r="GG127" i="1"/>
  <c r="GH127" i="1"/>
  <c r="GI127" i="1"/>
  <c r="GE128" i="1"/>
  <c r="GF128" i="1"/>
  <c r="GG128" i="1"/>
  <c r="GH128" i="1"/>
  <c r="GI128" i="1"/>
  <c r="GF8" i="1"/>
  <c r="GG8" i="1"/>
  <c r="GH8" i="1"/>
  <c r="GI8" i="1"/>
  <c r="GE8" i="1"/>
  <c r="FZ7" i="1"/>
  <c r="GA7" i="1"/>
  <c r="GB7" i="1"/>
  <c r="GC7" i="1"/>
  <c r="GD7" i="1"/>
  <c r="GE7" i="1"/>
  <c r="GF7" i="1"/>
  <c r="GG7" i="1"/>
  <c r="GH7" i="1"/>
  <c r="GI7" i="1"/>
  <c r="IH10" i="1"/>
  <c r="II10" i="1"/>
  <c r="IJ10" i="1"/>
  <c r="IK10" i="1"/>
  <c r="IL10" i="1"/>
  <c r="IG10" i="1"/>
  <c r="IG11" i="1"/>
  <c r="IH11" i="1"/>
  <c r="IJ11" i="1"/>
  <c r="IL11" i="1"/>
  <c r="II11" i="1"/>
  <c r="IK11" i="1"/>
  <c r="IH12" i="1"/>
  <c r="IJ12" i="1"/>
  <c r="IK12" i="1"/>
  <c r="IL12" i="1"/>
  <c r="IG12" i="1"/>
  <c r="II12" i="1"/>
  <c r="IG13" i="1"/>
  <c r="IH13" i="1"/>
  <c r="II13" i="1"/>
  <c r="IJ13" i="1"/>
  <c r="IK13" i="1"/>
  <c r="IL13" i="1"/>
  <c r="IH14" i="1"/>
  <c r="II14" i="1"/>
  <c r="IJ14" i="1"/>
  <c r="IL14" i="1"/>
  <c r="IG14" i="1"/>
  <c r="IK14" i="1"/>
  <c r="II15" i="1"/>
  <c r="IJ15" i="1"/>
  <c r="IK15" i="1"/>
  <c r="IL15" i="1"/>
  <c r="IG15" i="1"/>
  <c r="IH15" i="1"/>
  <c r="IH16" i="1"/>
  <c r="IJ16" i="1"/>
  <c r="IL16" i="1"/>
  <c r="IG16" i="1"/>
  <c r="II16" i="1"/>
  <c r="IK16" i="1"/>
  <c r="IG17" i="1"/>
  <c r="IH17" i="1"/>
  <c r="IJ17" i="1"/>
  <c r="IK17" i="1"/>
  <c r="IL17" i="1"/>
  <c r="II17" i="1"/>
  <c r="IH18" i="1"/>
  <c r="II18" i="1"/>
  <c r="IL18" i="1"/>
  <c r="IG18" i="1"/>
  <c r="IJ18" i="1"/>
  <c r="IK18" i="1"/>
  <c r="IH19" i="1"/>
  <c r="II19" i="1"/>
  <c r="IJ19" i="1"/>
  <c r="IL19" i="1"/>
  <c r="IG19" i="1"/>
  <c r="IK19" i="1"/>
  <c r="IH20" i="1"/>
  <c r="II20" i="1"/>
  <c r="IJ20" i="1"/>
  <c r="IK20" i="1"/>
  <c r="IL20" i="1"/>
  <c r="IG20" i="1"/>
  <c r="IG21" i="1"/>
  <c r="IH21" i="1"/>
  <c r="IJ21" i="1"/>
  <c r="IK21" i="1"/>
  <c r="II21" i="1"/>
  <c r="IL21" i="1"/>
  <c r="IG22" i="1"/>
  <c r="IH22" i="1"/>
  <c r="IJ22" i="1"/>
  <c r="IK22" i="1"/>
  <c r="IL22" i="1"/>
  <c r="II22" i="1"/>
  <c r="IG23" i="1"/>
  <c r="IH23" i="1"/>
  <c r="II23" i="1"/>
  <c r="IJ23" i="1"/>
  <c r="IK23" i="1"/>
  <c r="IL23" i="1"/>
  <c r="IH24" i="1"/>
  <c r="IJ24" i="1"/>
  <c r="IL24" i="1"/>
  <c r="IG24" i="1"/>
  <c r="II24" i="1"/>
  <c r="IK24" i="1"/>
  <c r="IG25" i="1"/>
  <c r="IH25" i="1"/>
  <c r="II25" i="1"/>
  <c r="IJ25" i="1"/>
  <c r="IK25" i="1"/>
  <c r="IL25" i="1"/>
  <c r="IG26" i="1"/>
  <c r="IH26" i="1"/>
  <c r="IJ26" i="1"/>
  <c r="IL26" i="1"/>
  <c r="II26" i="1"/>
  <c r="IK26" i="1"/>
  <c r="IG27" i="1"/>
  <c r="IJ27" i="1"/>
  <c r="IK27" i="1"/>
  <c r="IL27" i="1"/>
  <c r="IH27" i="1"/>
  <c r="II27" i="1"/>
  <c r="IH28" i="1"/>
  <c r="IJ28" i="1"/>
  <c r="IK28" i="1"/>
  <c r="IL28" i="1"/>
  <c r="IG28" i="1"/>
  <c r="II28" i="1"/>
  <c r="IG29" i="1"/>
  <c r="IH29" i="1"/>
  <c r="II29" i="1"/>
  <c r="IJ29" i="1"/>
  <c r="IL29" i="1"/>
  <c r="IK29" i="1"/>
  <c r="IH30" i="1"/>
  <c r="II30" i="1"/>
  <c r="IJ30" i="1"/>
  <c r="IL30" i="1"/>
  <c r="IG30" i="1"/>
  <c r="IK30" i="1"/>
  <c r="IG31" i="1"/>
  <c r="II31" i="1"/>
  <c r="IJ31" i="1"/>
  <c r="IL31" i="1"/>
  <c r="IH31" i="1"/>
  <c r="IK31" i="1"/>
  <c r="IG32" i="1"/>
  <c r="IH32" i="1"/>
  <c r="IJ32" i="1"/>
  <c r="IK32" i="1"/>
  <c r="IL32" i="1"/>
  <c r="II32" i="1"/>
  <c r="IG33" i="1"/>
  <c r="IH33" i="1"/>
  <c r="II33" i="1"/>
  <c r="IJ33" i="1"/>
  <c r="IK33" i="1"/>
  <c r="IL33" i="1"/>
  <c r="IH34" i="1"/>
  <c r="II34" i="1"/>
  <c r="IK34" i="1"/>
  <c r="IL34" i="1"/>
  <c r="IG34" i="1"/>
  <c r="IJ34" i="1"/>
  <c r="IH35" i="1"/>
  <c r="II35" i="1"/>
  <c r="IJ35" i="1"/>
  <c r="IL35" i="1"/>
  <c r="IG35" i="1"/>
  <c r="IK35" i="1"/>
  <c r="IH36" i="1"/>
  <c r="II36" i="1"/>
  <c r="IJ36" i="1"/>
  <c r="IL36" i="1"/>
  <c r="IG36" i="1"/>
  <c r="IK36" i="1"/>
  <c r="IG37" i="1"/>
  <c r="IH37" i="1"/>
  <c r="II37" i="1"/>
  <c r="IJ37" i="1"/>
  <c r="IK37" i="1"/>
  <c r="IL37" i="1"/>
  <c r="IG38" i="1"/>
  <c r="IH38" i="1"/>
  <c r="IJ38" i="1"/>
  <c r="IL38" i="1"/>
  <c r="II38" i="1"/>
  <c r="IK38" i="1"/>
  <c r="IH39" i="1"/>
  <c r="IJ39" i="1"/>
  <c r="IK39" i="1"/>
  <c r="IL39" i="1"/>
  <c r="IG39" i="1"/>
  <c r="II39" i="1"/>
  <c r="IH40" i="1"/>
  <c r="II40" i="1"/>
  <c r="IJ40" i="1"/>
  <c r="IL40" i="1"/>
  <c r="IG40" i="1"/>
  <c r="IK40" i="1"/>
  <c r="IH41" i="1"/>
  <c r="II41" i="1"/>
  <c r="IJ41" i="1"/>
  <c r="IL41" i="1"/>
  <c r="IG41" i="1"/>
  <c r="IK41" i="1"/>
  <c r="IH42" i="1"/>
  <c r="IJ42" i="1"/>
  <c r="IK42" i="1"/>
  <c r="IL42" i="1"/>
  <c r="IG42" i="1"/>
  <c r="II42" i="1"/>
  <c r="IG43" i="1"/>
  <c r="IH43" i="1"/>
  <c r="IJ43" i="1"/>
  <c r="IL43" i="1"/>
  <c r="II43" i="1"/>
  <c r="IK43" i="1"/>
  <c r="IG44" i="1"/>
  <c r="IH44" i="1"/>
  <c r="IJ44" i="1"/>
  <c r="IK44" i="1"/>
  <c r="IL44" i="1"/>
  <c r="II44" i="1"/>
  <c r="IG45" i="1"/>
  <c r="IH45" i="1"/>
  <c r="II45" i="1"/>
  <c r="IJ45" i="1"/>
  <c r="IK45" i="1"/>
  <c r="IL45" i="1"/>
  <c r="IH46" i="1"/>
  <c r="IJ46" i="1"/>
  <c r="IL46" i="1"/>
  <c r="IG46" i="1"/>
  <c r="II46" i="1"/>
  <c r="IK46" i="1"/>
  <c r="IG47" i="1"/>
  <c r="II47" i="1"/>
  <c r="IJ47" i="1"/>
  <c r="IK47" i="1"/>
  <c r="IL47" i="1"/>
  <c r="IH47" i="1"/>
  <c r="IG48" i="1"/>
  <c r="IH48" i="1"/>
  <c r="IJ48" i="1"/>
  <c r="IK48" i="1"/>
  <c r="IL48" i="1"/>
  <c r="II48" i="1"/>
  <c r="IG49" i="1"/>
  <c r="IJ49" i="1"/>
  <c r="IK49" i="1"/>
  <c r="IH49" i="1"/>
  <c r="II49" i="1"/>
  <c r="IL49" i="1"/>
  <c r="IG50" i="1"/>
  <c r="IH50" i="1"/>
  <c r="IJ50" i="1"/>
  <c r="IL50" i="1"/>
  <c r="II50" i="1"/>
  <c r="IK50" i="1"/>
  <c r="IG51" i="1"/>
  <c r="IH51" i="1"/>
  <c r="IJ51" i="1"/>
  <c r="IK51" i="1"/>
  <c r="IL51" i="1"/>
  <c r="II51" i="1"/>
  <c r="IG52" i="1"/>
  <c r="IH52" i="1"/>
  <c r="IJ52" i="1"/>
  <c r="IK52" i="1"/>
  <c r="IL52" i="1"/>
  <c r="II52" i="1"/>
  <c r="IG53" i="1"/>
  <c r="IH53" i="1"/>
  <c r="IJ53" i="1"/>
  <c r="IK53" i="1"/>
  <c r="IL53" i="1"/>
  <c r="II53" i="1"/>
  <c r="IG54" i="1"/>
  <c r="IH54" i="1"/>
  <c r="IJ54" i="1"/>
  <c r="IK54" i="1"/>
  <c r="IL54" i="1"/>
  <c r="II54" i="1"/>
  <c r="IG55" i="1"/>
  <c r="IH55" i="1"/>
  <c r="IJ55" i="1"/>
  <c r="IK55" i="1"/>
  <c r="IL55" i="1"/>
  <c r="II55" i="1"/>
  <c r="IG56" i="1"/>
  <c r="IH56" i="1"/>
  <c r="IJ56" i="1"/>
  <c r="IK56" i="1"/>
  <c r="IL56" i="1"/>
  <c r="II56" i="1"/>
  <c r="IH57" i="1"/>
  <c r="II57" i="1"/>
  <c r="IJ57" i="1"/>
  <c r="IK57" i="1"/>
  <c r="IL57" i="1"/>
  <c r="IG57" i="1"/>
  <c r="IH58" i="1"/>
  <c r="II58" i="1"/>
  <c r="IJ58" i="1"/>
  <c r="IL58" i="1"/>
  <c r="IG58" i="1"/>
  <c r="IK58" i="1"/>
  <c r="IH59" i="1"/>
  <c r="II59" i="1"/>
  <c r="IJ59" i="1"/>
  <c r="IK59" i="1"/>
  <c r="IL59" i="1"/>
  <c r="IG59" i="1"/>
  <c r="IH60" i="1"/>
  <c r="IJ60" i="1"/>
  <c r="IK60" i="1"/>
  <c r="IL60" i="1"/>
  <c r="IG60" i="1"/>
  <c r="II60" i="1"/>
  <c r="IG61" i="1"/>
  <c r="II61" i="1"/>
  <c r="IJ61" i="1"/>
  <c r="IK61" i="1"/>
  <c r="IL61" i="1"/>
  <c r="IH61" i="1"/>
  <c r="II62" i="1"/>
  <c r="IJ62" i="1"/>
  <c r="IK62" i="1"/>
  <c r="IL62" i="1"/>
  <c r="IG62" i="1"/>
  <c r="IH62" i="1"/>
  <c r="IG63" i="1"/>
  <c r="II63" i="1"/>
  <c r="IJ63" i="1"/>
  <c r="IK63" i="1"/>
  <c r="IL63" i="1"/>
  <c r="IH63" i="1"/>
  <c r="IG64" i="1"/>
  <c r="IH64" i="1"/>
  <c r="II64" i="1"/>
  <c r="IJ64" i="1"/>
  <c r="IK64" i="1"/>
  <c r="IL64" i="1"/>
  <c r="IH65" i="1"/>
  <c r="IJ65" i="1"/>
  <c r="IK65" i="1"/>
  <c r="IL65" i="1"/>
  <c r="IG65" i="1"/>
  <c r="II65" i="1"/>
  <c r="IH66" i="1"/>
  <c r="II66" i="1"/>
  <c r="IJ66" i="1"/>
  <c r="IK66" i="1"/>
  <c r="IL66" i="1"/>
  <c r="IG66" i="1"/>
  <c r="IH67" i="1"/>
  <c r="II67" i="1"/>
  <c r="IJ67" i="1"/>
  <c r="IK67" i="1"/>
  <c r="IL67" i="1"/>
  <c r="IG67" i="1"/>
  <c r="IH68" i="1"/>
  <c r="II68" i="1"/>
  <c r="IJ68" i="1"/>
  <c r="IK68" i="1"/>
  <c r="IL68" i="1"/>
  <c r="IG68" i="1"/>
  <c r="IG69" i="1"/>
  <c r="II69" i="1"/>
  <c r="IJ69" i="1"/>
  <c r="IK69" i="1"/>
  <c r="IL69" i="1"/>
  <c r="IH69" i="1"/>
  <c r="II70" i="1"/>
  <c r="IJ70" i="1"/>
  <c r="IL70" i="1"/>
  <c r="IG70" i="1"/>
  <c r="IH70" i="1"/>
  <c r="IK70" i="1"/>
  <c r="IG71" i="1"/>
  <c r="IH71" i="1"/>
  <c r="II71" i="1"/>
  <c r="IJ71" i="1"/>
  <c r="IL71" i="1"/>
  <c r="IK71" i="1"/>
  <c r="IG72" i="1"/>
  <c r="IH72" i="1"/>
  <c r="II72" i="1"/>
  <c r="IJ72" i="1"/>
  <c r="IL72" i="1"/>
  <c r="IK72" i="1"/>
  <c r="IH73" i="1"/>
  <c r="IK73" i="1"/>
  <c r="IL73" i="1"/>
  <c r="IG73" i="1"/>
  <c r="II73" i="1"/>
  <c r="IJ73" i="1"/>
  <c r="IH74" i="1"/>
  <c r="IJ74" i="1"/>
  <c r="IL74" i="1"/>
  <c r="IG74" i="1"/>
  <c r="II74" i="1"/>
  <c r="IK74" i="1"/>
  <c r="IG75" i="1"/>
  <c r="IH75" i="1"/>
  <c r="II75" i="1"/>
  <c r="IJ75" i="1"/>
  <c r="IK75" i="1"/>
  <c r="IL75" i="1"/>
  <c r="IH76" i="1"/>
  <c r="II76" i="1"/>
  <c r="IG76" i="1"/>
  <c r="IJ76" i="1"/>
  <c r="IK76" i="1"/>
  <c r="IL76" i="1"/>
  <c r="II77" i="1"/>
  <c r="IJ77" i="1"/>
  <c r="IG77" i="1"/>
  <c r="IH77" i="1"/>
  <c r="IK77" i="1"/>
  <c r="IL77" i="1"/>
  <c r="IG78" i="1"/>
  <c r="IH78" i="1"/>
  <c r="II78" i="1"/>
  <c r="IJ78" i="1"/>
  <c r="IK78" i="1"/>
  <c r="IL78" i="1"/>
  <c r="IG79" i="1"/>
  <c r="IH79" i="1"/>
  <c r="II79" i="1"/>
  <c r="IJ79" i="1"/>
  <c r="IK79" i="1"/>
  <c r="IL79" i="1"/>
  <c r="IG80" i="1"/>
  <c r="IH80" i="1"/>
  <c r="IJ80" i="1"/>
  <c r="IK80" i="1"/>
  <c r="IL80" i="1"/>
  <c r="II80" i="1"/>
  <c r="IG81" i="1"/>
  <c r="IH81" i="1"/>
  <c r="IJ81" i="1"/>
  <c r="IK81" i="1"/>
  <c r="IL81" i="1"/>
  <c r="II81" i="1"/>
  <c r="IG82" i="1"/>
  <c r="IH82" i="1"/>
  <c r="IJ82" i="1"/>
  <c r="IK82" i="1"/>
  <c r="IL82" i="1"/>
  <c r="II82" i="1"/>
  <c r="IG83" i="1"/>
  <c r="IH83" i="1"/>
  <c r="IJ83" i="1"/>
  <c r="IK83" i="1"/>
  <c r="IL83" i="1"/>
  <c r="II83" i="1"/>
  <c r="IG84" i="1"/>
  <c r="IH84" i="1"/>
  <c r="IJ84" i="1"/>
  <c r="IK84" i="1"/>
  <c r="IL84" i="1"/>
  <c r="II84" i="1"/>
  <c r="IG85" i="1"/>
  <c r="IH85" i="1"/>
  <c r="II85" i="1"/>
  <c r="IJ85" i="1"/>
  <c r="IK85" i="1"/>
  <c r="IL85" i="1"/>
  <c r="IG86" i="1"/>
  <c r="IH86" i="1"/>
  <c r="II86" i="1"/>
  <c r="IJ86" i="1"/>
  <c r="IK86" i="1"/>
  <c r="IL86" i="1"/>
  <c r="IG87" i="1"/>
  <c r="IH87" i="1"/>
  <c r="II87" i="1"/>
  <c r="IJ87" i="1"/>
  <c r="IL87" i="1"/>
  <c r="IK87" i="1"/>
  <c r="IG88" i="1"/>
  <c r="IH88" i="1"/>
  <c r="IJ88" i="1"/>
  <c r="IK88" i="1"/>
  <c r="IL88" i="1"/>
  <c r="II88" i="1"/>
  <c r="IH89" i="1"/>
  <c r="II89" i="1"/>
  <c r="IJ89" i="1"/>
  <c r="IK89" i="1"/>
  <c r="IL89" i="1"/>
  <c r="IG89" i="1"/>
  <c r="IH90" i="1"/>
  <c r="II90" i="1"/>
  <c r="IJ90" i="1"/>
  <c r="IK90" i="1"/>
  <c r="IL90" i="1"/>
  <c r="IG90" i="1"/>
  <c r="IH91" i="1"/>
  <c r="II91" i="1"/>
  <c r="IJ91" i="1"/>
  <c r="IK91" i="1"/>
  <c r="IL91" i="1"/>
  <c r="IG91" i="1"/>
  <c r="IH92" i="1"/>
  <c r="IJ92" i="1"/>
  <c r="IK92" i="1"/>
  <c r="IL92" i="1"/>
  <c r="IG92" i="1"/>
  <c r="II92" i="1"/>
  <c r="IH93" i="1"/>
  <c r="II93" i="1"/>
  <c r="IJ93" i="1"/>
  <c r="IK93" i="1"/>
  <c r="IL93" i="1"/>
  <c r="IG93" i="1"/>
  <c r="IH94" i="1"/>
  <c r="II94" i="1"/>
  <c r="IJ94" i="1"/>
  <c r="IK94" i="1"/>
  <c r="IL94" i="1"/>
  <c r="IG94" i="1"/>
  <c r="II95" i="1"/>
  <c r="IJ95" i="1"/>
  <c r="IL95" i="1"/>
  <c r="IG95" i="1"/>
  <c r="IH95" i="1"/>
  <c r="IK95" i="1"/>
  <c r="IH96" i="1"/>
  <c r="II96" i="1"/>
  <c r="IJ96" i="1"/>
  <c r="IK96" i="1"/>
  <c r="IL96" i="1"/>
  <c r="IG96" i="1"/>
  <c r="II97" i="1"/>
  <c r="IJ97" i="1"/>
  <c r="IK97" i="1"/>
  <c r="IL97" i="1"/>
  <c r="IG97" i="1"/>
  <c r="IH97" i="1"/>
  <c r="II98" i="1"/>
  <c r="IJ98" i="1"/>
  <c r="IL98" i="1"/>
  <c r="IG98" i="1"/>
  <c r="IH98" i="1"/>
  <c r="IK98" i="1"/>
  <c r="IH99" i="1"/>
  <c r="II99" i="1"/>
  <c r="IJ99" i="1"/>
  <c r="IK99" i="1"/>
  <c r="IL99" i="1"/>
  <c r="IG99" i="1"/>
  <c r="IG100" i="1"/>
  <c r="IH100" i="1"/>
  <c r="II100" i="1"/>
  <c r="IK100" i="1"/>
  <c r="IL100" i="1"/>
  <c r="IJ100" i="1"/>
  <c r="IG101" i="1"/>
  <c r="II101" i="1"/>
  <c r="IJ101" i="1"/>
  <c r="IK101" i="1"/>
  <c r="IL101" i="1"/>
  <c r="IH101" i="1"/>
  <c r="II102" i="1"/>
  <c r="IJ102" i="1"/>
  <c r="IL102" i="1"/>
  <c r="IG102" i="1"/>
  <c r="IH102" i="1"/>
  <c r="IK102" i="1"/>
  <c r="IG103" i="1"/>
  <c r="IH103" i="1"/>
  <c r="II103" i="1"/>
  <c r="IJ103" i="1"/>
  <c r="IL103" i="1"/>
  <c r="IK103" i="1"/>
  <c r="IG104" i="1"/>
  <c r="IH104" i="1"/>
  <c r="IJ104" i="1"/>
  <c r="IK104" i="1"/>
  <c r="II104" i="1"/>
  <c r="IL104" i="1"/>
  <c r="IG105" i="1"/>
  <c r="II105" i="1"/>
  <c r="IJ105" i="1"/>
  <c r="IL105" i="1"/>
  <c r="IH105" i="1"/>
  <c r="IK105" i="1"/>
  <c r="II106" i="1"/>
  <c r="IJ106" i="1"/>
  <c r="IK106" i="1"/>
  <c r="IL106" i="1"/>
  <c r="IG106" i="1"/>
  <c r="IH106" i="1"/>
  <c r="IG107" i="1"/>
  <c r="IH107" i="1"/>
  <c r="II107" i="1"/>
  <c r="IJ107" i="1"/>
  <c r="IK107" i="1"/>
  <c r="IL107" i="1"/>
  <c r="IG108" i="1"/>
  <c r="IH108" i="1"/>
  <c r="IJ108" i="1"/>
  <c r="IK108" i="1"/>
  <c r="IL108" i="1"/>
  <c r="II108" i="1"/>
  <c r="II109" i="1"/>
  <c r="IJ109" i="1"/>
  <c r="IL109" i="1"/>
  <c r="IG109" i="1"/>
  <c r="IH109" i="1"/>
  <c r="IK109" i="1"/>
  <c r="IH110" i="1"/>
  <c r="II110" i="1"/>
  <c r="IJ110" i="1"/>
  <c r="IL110" i="1"/>
  <c r="IG110" i="1"/>
  <c r="IK110" i="1"/>
  <c r="IG111" i="1"/>
  <c r="IH111" i="1"/>
  <c r="II111" i="1"/>
  <c r="IJ111" i="1"/>
  <c r="IK111" i="1"/>
  <c r="IL111" i="1"/>
  <c r="IG112" i="1"/>
  <c r="IH112" i="1"/>
  <c r="IJ112" i="1"/>
  <c r="IK112" i="1"/>
  <c r="IL112" i="1"/>
  <c r="II112" i="1"/>
  <c r="II113" i="1"/>
  <c r="IJ113" i="1"/>
  <c r="IL113" i="1"/>
  <c r="IG113" i="1"/>
  <c r="IH113" i="1"/>
  <c r="IK113" i="1"/>
  <c r="IH114" i="1"/>
  <c r="II114" i="1"/>
  <c r="IJ114" i="1"/>
  <c r="IK114" i="1"/>
  <c r="IL114" i="1"/>
  <c r="IG114" i="1"/>
  <c r="IG115" i="1"/>
  <c r="IH115" i="1"/>
  <c r="II115" i="1"/>
  <c r="IJ115" i="1"/>
  <c r="IK115" i="1"/>
  <c r="IL115" i="1"/>
  <c r="IG116" i="1"/>
  <c r="IH116" i="1"/>
  <c r="IJ116" i="1"/>
  <c r="IK116" i="1"/>
  <c r="IL116" i="1"/>
  <c r="II116" i="1"/>
  <c r="IG117" i="1"/>
  <c r="II117" i="1"/>
  <c r="IJ117" i="1"/>
  <c r="IK117" i="1"/>
  <c r="IL117" i="1"/>
  <c r="IH117" i="1"/>
  <c r="IH118" i="1"/>
  <c r="II118" i="1"/>
  <c r="IJ118" i="1"/>
  <c r="IL118" i="1"/>
  <c r="IG118" i="1"/>
  <c r="IK118" i="1"/>
  <c r="IG119" i="1"/>
  <c r="IH119" i="1"/>
  <c r="II119" i="1"/>
  <c r="IJ119" i="1"/>
  <c r="IK119" i="1"/>
  <c r="IL119" i="1"/>
  <c r="IG120" i="1"/>
  <c r="IH120" i="1"/>
  <c r="IJ120" i="1"/>
  <c r="IK120" i="1"/>
  <c r="IL120" i="1"/>
  <c r="II120" i="1"/>
  <c r="IG121" i="1"/>
  <c r="II121" i="1"/>
  <c r="IJ121" i="1"/>
  <c r="IK121" i="1"/>
  <c r="IL121" i="1"/>
  <c r="IH121" i="1"/>
  <c r="IH122" i="1"/>
  <c r="II122" i="1"/>
  <c r="IJ122" i="1"/>
  <c r="IK122" i="1"/>
  <c r="IL122" i="1"/>
  <c r="IG122" i="1"/>
  <c r="IG123" i="1"/>
  <c r="IH123" i="1"/>
  <c r="II123" i="1"/>
  <c r="IJ123" i="1"/>
  <c r="IK123" i="1"/>
  <c r="IL123" i="1"/>
  <c r="IG124" i="1"/>
  <c r="IH124" i="1"/>
  <c r="IJ124" i="1"/>
  <c r="IK124" i="1"/>
  <c r="IL124" i="1"/>
  <c r="II124" i="1"/>
  <c r="IG125" i="1"/>
  <c r="II125" i="1"/>
  <c r="IJ125" i="1"/>
  <c r="IK125" i="1"/>
  <c r="IL125" i="1"/>
  <c r="IH125" i="1"/>
  <c r="IG126" i="1"/>
  <c r="IH126" i="1"/>
  <c r="II126" i="1"/>
  <c r="IJ126" i="1"/>
  <c r="IK126" i="1"/>
  <c r="IL126" i="1"/>
  <c r="IG127" i="1"/>
  <c r="IH127" i="1"/>
  <c r="II127" i="1"/>
  <c r="IJ127" i="1"/>
  <c r="IL127" i="1"/>
  <c r="IK127" i="1"/>
  <c r="IG128" i="1"/>
  <c r="IH128" i="1"/>
  <c r="II128" i="1"/>
  <c r="IJ128" i="1"/>
  <c r="IL128" i="1"/>
  <c r="IK128" i="1"/>
  <c r="IG8" i="1"/>
  <c r="IH8" i="1"/>
  <c r="II8" i="1"/>
  <c r="IJ8" i="1"/>
  <c r="IK8" i="1"/>
  <c r="IL8" i="1"/>
  <c r="IH9" i="1"/>
  <c r="II9" i="1"/>
  <c r="IJ9" i="1"/>
  <c r="IK9" i="1"/>
  <c r="IL9" i="1"/>
  <c r="IG9" i="1"/>
  <c r="IG7" i="1"/>
  <c r="IH7" i="1"/>
  <c r="II7" i="1"/>
  <c r="IJ7" i="1"/>
  <c r="IK7" i="1"/>
  <c r="IL7" i="1"/>
  <c r="IM7" i="1"/>
  <c r="IA7" i="1"/>
  <c r="IB7" i="1"/>
  <c r="IC7" i="1"/>
  <c r="ID7" i="1"/>
  <c r="IE7" i="1"/>
  <c r="IF7" i="1"/>
  <c r="HZ7" i="1"/>
  <c r="HU10" i="1"/>
  <c r="HW10" i="1"/>
  <c r="HX10" i="1"/>
  <c r="HY10" i="1"/>
  <c r="HT10" i="1"/>
  <c r="HV10" i="1"/>
  <c r="HT11" i="1"/>
  <c r="HU11" i="1"/>
  <c r="HV11" i="1"/>
  <c r="HW11" i="1"/>
  <c r="HX11" i="1"/>
  <c r="HY11" i="1"/>
  <c r="HT12" i="1"/>
  <c r="HU12" i="1"/>
  <c r="HV12" i="1"/>
  <c r="HW12" i="1"/>
  <c r="HY12" i="1"/>
  <c r="HX12" i="1"/>
  <c r="HT13" i="1"/>
  <c r="HU13" i="1"/>
  <c r="HW13" i="1"/>
  <c r="HY13" i="1"/>
  <c r="HV13" i="1"/>
  <c r="HX13" i="1"/>
  <c r="HU14" i="1"/>
  <c r="HV14" i="1"/>
  <c r="HW14" i="1"/>
  <c r="HY14" i="1"/>
  <c r="HT14" i="1"/>
  <c r="HX14" i="1"/>
  <c r="HT15" i="1"/>
  <c r="HU15" i="1"/>
  <c r="HV15" i="1"/>
  <c r="HW15" i="1"/>
  <c r="HY15" i="1"/>
  <c r="HX15" i="1"/>
  <c r="HT16" i="1"/>
  <c r="HU16" i="1"/>
  <c r="HW16" i="1"/>
  <c r="HX16" i="1"/>
  <c r="HY16" i="1"/>
  <c r="HV16" i="1"/>
  <c r="HU17" i="1"/>
  <c r="HV17" i="1"/>
  <c r="HW17" i="1"/>
  <c r="HY17" i="1"/>
  <c r="HT17" i="1"/>
  <c r="HX17" i="1"/>
  <c r="HU18" i="1"/>
  <c r="HV18" i="1"/>
  <c r="HW18" i="1"/>
  <c r="HX18" i="1"/>
  <c r="HY18" i="1"/>
  <c r="HT18" i="1"/>
  <c r="HT19" i="1"/>
  <c r="HU19" i="1"/>
  <c r="HV19" i="1"/>
  <c r="HW19" i="1"/>
  <c r="HY19" i="1"/>
  <c r="HX19" i="1"/>
  <c r="HU20" i="1"/>
  <c r="HW20" i="1"/>
  <c r="HX20" i="1"/>
  <c r="HY20" i="1"/>
  <c r="HT20" i="1"/>
  <c r="HV20" i="1"/>
  <c r="HT21" i="1"/>
  <c r="HU21" i="1"/>
  <c r="HV21" i="1"/>
  <c r="HW21" i="1"/>
  <c r="HX21" i="1"/>
  <c r="HY21" i="1"/>
  <c r="HU22" i="1"/>
  <c r="HV22" i="1"/>
  <c r="HW22" i="1"/>
  <c r="HY22" i="1"/>
  <c r="HT22" i="1"/>
  <c r="HX22" i="1"/>
  <c r="HU23" i="1"/>
  <c r="HV23" i="1"/>
  <c r="HW23" i="1"/>
  <c r="HX23" i="1"/>
  <c r="HY23" i="1"/>
  <c r="HT23" i="1"/>
  <c r="HU24" i="1"/>
  <c r="HW24" i="1"/>
  <c r="HX24" i="1"/>
  <c r="HY24" i="1"/>
  <c r="HT24" i="1"/>
  <c r="HV24" i="1"/>
  <c r="HT25" i="1"/>
  <c r="HU25" i="1"/>
  <c r="HW25" i="1"/>
  <c r="HX25" i="1"/>
  <c r="HV25" i="1"/>
  <c r="HY25" i="1"/>
  <c r="HU26" i="1"/>
  <c r="HV26" i="1"/>
  <c r="HW26" i="1"/>
  <c r="HY26" i="1"/>
  <c r="HT26" i="1"/>
  <c r="HX26" i="1"/>
  <c r="HV27" i="1"/>
  <c r="HW27" i="1"/>
  <c r="HY27" i="1"/>
  <c r="HT27" i="1"/>
  <c r="HU27" i="1"/>
  <c r="HX27" i="1"/>
  <c r="HU28" i="1"/>
  <c r="HV28" i="1"/>
  <c r="HW28" i="1"/>
  <c r="HX28" i="1"/>
  <c r="HY28" i="1"/>
  <c r="HT28" i="1"/>
  <c r="HT29" i="1"/>
  <c r="HU29" i="1"/>
  <c r="HW29" i="1"/>
  <c r="HX29" i="1"/>
  <c r="HV29" i="1"/>
  <c r="HY29" i="1"/>
  <c r="HT30" i="1"/>
  <c r="HU30" i="1"/>
  <c r="HW30" i="1"/>
  <c r="HX30" i="1"/>
  <c r="HY30" i="1"/>
  <c r="HV30" i="1"/>
  <c r="HW31" i="1"/>
  <c r="HX31" i="1"/>
  <c r="HY31" i="1"/>
  <c r="HT31" i="1"/>
  <c r="HU31" i="1"/>
  <c r="HV31" i="1"/>
  <c r="HT32" i="1"/>
  <c r="HU32" i="1"/>
  <c r="HW32" i="1"/>
  <c r="HX32" i="1"/>
  <c r="HV32" i="1"/>
  <c r="HY32" i="1"/>
  <c r="HT33" i="1"/>
  <c r="HU33" i="1"/>
  <c r="HV33" i="1"/>
  <c r="HW33" i="1"/>
  <c r="HX33" i="1"/>
  <c r="HY33" i="1"/>
  <c r="HW34" i="1"/>
  <c r="HX34" i="1"/>
  <c r="HY34" i="1"/>
  <c r="HT34" i="1"/>
  <c r="HU34" i="1"/>
  <c r="HV34" i="1"/>
  <c r="HT35" i="1"/>
  <c r="HU35" i="1"/>
  <c r="HW35" i="1"/>
  <c r="HY35" i="1"/>
  <c r="HV35" i="1"/>
  <c r="HX35" i="1"/>
  <c r="HT36" i="1"/>
  <c r="HU36" i="1"/>
  <c r="HW36" i="1"/>
  <c r="HY36" i="1"/>
  <c r="HV36" i="1"/>
  <c r="HX36" i="1"/>
  <c r="HU37" i="1"/>
  <c r="HY37" i="1"/>
  <c r="HT37" i="1"/>
  <c r="HV37" i="1"/>
  <c r="HW37" i="1"/>
  <c r="HX37" i="1"/>
  <c r="HU38" i="1"/>
  <c r="HW38" i="1"/>
  <c r="HY38" i="1"/>
  <c r="HT38" i="1"/>
  <c r="HV38" i="1"/>
  <c r="HX38" i="1"/>
  <c r="HT39" i="1"/>
  <c r="HU39" i="1"/>
  <c r="HV39" i="1"/>
  <c r="HW39" i="1"/>
  <c r="HX39" i="1"/>
  <c r="HY39" i="1"/>
  <c r="HT40" i="1"/>
  <c r="HU40" i="1"/>
  <c r="HW40" i="1"/>
  <c r="HV40" i="1"/>
  <c r="HX40" i="1"/>
  <c r="HY40" i="1"/>
  <c r="HU41" i="1"/>
  <c r="HV41" i="1"/>
  <c r="HW41" i="1"/>
  <c r="HX41" i="1"/>
  <c r="HY41" i="1"/>
  <c r="HT41" i="1"/>
  <c r="HT42" i="1"/>
  <c r="HU42" i="1"/>
  <c r="HV42" i="1"/>
  <c r="HW42" i="1"/>
  <c r="HY42" i="1"/>
  <c r="HX42" i="1"/>
  <c r="HU43" i="1"/>
  <c r="HV43" i="1"/>
  <c r="HW43" i="1"/>
  <c r="HX43" i="1"/>
  <c r="HY43" i="1"/>
  <c r="HT43" i="1"/>
  <c r="HT44" i="1"/>
  <c r="HU44" i="1"/>
  <c r="HW44" i="1"/>
  <c r="HX44" i="1"/>
  <c r="HY44" i="1"/>
  <c r="HV44" i="1"/>
  <c r="HT45" i="1"/>
  <c r="HW45" i="1"/>
  <c r="HX45" i="1"/>
  <c r="HY45" i="1"/>
  <c r="HU45" i="1"/>
  <c r="HV45" i="1"/>
  <c r="HU46" i="1"/>
  <c r="HV46" i="1"/>
  <c r="HW46" i="1"/>
  <c r="HX46" i="1"/>
  <c r="HY46" i="1"/>
  <c r="HT46" i="1"/>
  <c r="HT47" i="1"/>
  <c r="HU47" i="1"/>
  <c r="HX47" i="1"/>
  <c r="HY47" i="1"/>
  <c r="HV47" i="1"/>
  <c r="HW47" i="1"/>
  <c r="HT48" i="1"/>
  <c r="HU48" i="1"/>
  <c r="HV48" i="1"/>
  <c r="HX48" i="1"/>
  <c r="HY48" i="1"/>
  <c r="HW48" i="1"/>
  <c r="HT49" i="1"/>
  <c r="HW49" i="1"/>
  <c r="HX49" i="1"/>
  <c r="HY49" i="1"/>
  <c r="HU49" i="1"/>
  <c r="HV49" i="1"/>
  <c r="HT50" i="1"/>
  <c r="HU50" i="1"/>
  <c r="HV50" i="1"/>
  <c r="HW50" i="1"/>
  <c r="HX50" i="1"/>
  <c r="HY50" i="1"/>
  <c r="HT51" i="1"/>
  <c r="HU51" i="1"/>
  <c r="HV51" i="1"/>
  <c r="HW51" i="1"/>
  <c r="HY51" i="1"/>
  <c r="HX51" i="1"/>
  <c r="HT52" i="1"/>
  <c r="HU52" i="1"/>
  <c r="HW52" i="1"/>
  <c r="HY52" i="1"/>
  <c r="HV52" i="1"/>
  <c r="HX52" i="1"/>
  <c r="HT53" i="1"/>
  <c r="HU53" i="1"/>
  <c r="HW53" i="1"/>
  <c r="HY53" i="1"/>
  <c r="HV53" i="1"/>
  <c r="HX53" i="1"/>
  <c r="HU54" i="1"/>
  <c r="HW54" i="1"/>
  <c r="HY54" i="1"/>
  <c r="HT54" i="1"/>
  <c r="HV54" i="1"/>
  <c r="HX54" i="1"/>
  <c r="HT55" i="1"/>
  <c r="HU55" i="1"/>
  <c r="HW55" i="1"/>
  <c r="HX55" i="1"/>
  <c r="HY55" i="1"/>
  <c r="HV55" i="1"/>
  <c r="HT56" i="1"/>
  <c r="HU56" i="1"/>
  <c r="HW56" i="1"/>
  <c r="HX56" i="1"/>
  <c r="HY56" i="1"/>
  <c r="HV56" i="1"/>
  <c r="HT57" i="1"/>
  <c r="HU57" i="1"/>
  <c r="HV57" i="1"/>
  <c r="HW57" i="1"/>
  <c r="HX57" i="1"/>
  <c r="HY57" i="1"/>
  <c r="HU58" i="1"/>
  <c r="HV58" i="1"/>
  <c r="HW58" i="1"/>
  <c r="HX58" i="1"/>
  <c r="HY58" i="1"/>
  <c r="HT58" i="1"/>
  <c r="HT59" i="1"/>
  <c r="HU59" i="1"/>
  <c r="HV59" i="1"/>
  <c r="HW59" i="1"/>
  <c r="HY59" i="1"/>
  <c r="HX59" i="1"/>
  <c r="HT60" i="1"/>
  <c r="HU60" i="1"/>
  <c r="HW60" i="1"/>
  <c r="HX60" i="1"/>
  <c r="HY60" i="1"/>
  <c r="HV60" i="1"/>
  <c r="HT61" i="1"/>
  <c r="HU61" i="1"/>
  <c r="HV61" i="1"/>
  <c r="HW61" i="1"/>
  <c r="HX61" i="1"/>
  <c r="HY61" i="1"/>
  <c r="HT62" i="1"/>
  <c r="HU62" i="1"/>
  <c r="HV62" i="1"/>
  <c r="HW62" i="1"/>
  <c r="HY62" i="1"/>
  <c r="HX62" i="1"/>
  <c r="HT63" i="1"/>
  <c r="HU63" i="1"/>
  <c r="HV63" i="1"/>
  <c r="HW63" i="1"/>
  <c r="HX63" i="1"/>
  <c r="HY63" i="1"/>
  <c r="HT64" i="1"/>
  <c r="HU64" i="1"/>
  <c r="HW64" i="1"/>
  <c r="HX64" i="1"/>
  <c r="HY64" i="1"/>
  <c r="HV64" i="1"/>
  <c r="HU65" i="1"/>
  <c r="HW65" i="1"/>
  <c r="HX65" i="1"/>
  <c r="HY65" i="1"/>
  <c r="HT65" i="1"/>
  <c r="HV65" i="1"/>
  <c r="HU66" i="1"/>
  <c r="HW66" i="1"/>
  <c r="HX66" i="1"/>
  <c r="HY66" i="1"/>
  <c r="HT66" i="1"/>
  <c r="HV66" i="1"/>
  <c r="HT67" i="1"/>
  <c r="HU67" i="1"/>
  <c r="HW67" i="1"/>
  <c r="HX67" i="1"/>
  <c r="HY67" i="1"/>
  <c r="HV67" i="1"/>
  <c r="HT68" i="1"/>
  <c r="HU68" i="1"/>
  <c r="HW68" i="1"/>
  <c r="HX68" i="1"/>
  <c r="HY68" i="1"/>
  <c r="HV68" i="1"/>
  <c r="HT69" i="1"/>
  <c r="HU69" i="1"/>
  <c r="HV69" i="1"/>
  <c r="HW69" i="1"/>
  <c r="HX69" i="1"/>
  <c r="HY69" i="1"/>
  <c r="HT70" i="1"/>
  <c r="HV70" i="1"/>
  <c r="HX70" i="1"/>
  <c r="HY70" i="1"/>
  <c r="HU70" i="1"/>
  <c r="HW70" i="1"/>
  <c r="HU71" i="1"/>
  <c r="HV71" i="1"/>
  <c r="HW71" i="1"/>
  <c r="HY71" i="1"/>
  <c r="HT71" i="1"/>
  <c r="HX71" i="1"/>
  <c r="HT72" i="1"/>
  <c r="HU72" i="1"/>
  <c r="HW72" i="1"/>
  <c r="HY72" i="1"/>
  <c r="HV72" i="1"/>
  <c r="HX72" i="1"/>
  <c r="HU73" i="1"/>
  <c r="HV73" i="1"/>
  <c r="HW73" i="1"/>
  <c r="HY73" i="1"/>
  <c r="HT73" i="1"/>
  <c r="HX73" i="1"/>
  <c r="HU74" i="1"/>
  <c r="HV74" i="1"/>
  <c r="HW74" i="1"/>
  <c r="HX74" i="1"/>
  <c r="HT74" i="1"/>
  <c r="HY74" i="1"/>
  <c r="HT75" i="1"/>
  <c r="HU75" i="1"/>
  <c r="HW75" i="1"/>
  <c r="HX75" i="1"/>
  <c r="HV75" i="1"/>
  <c r="HY75" i="1"/>
  <c r="HT76" i="1"/>
  <c r="HV76" i="1"/>
  <c r="HW76" i="1"/>
  <c r="HX76" i="1"/>
  <c r="HU76" i="1"/>
  <c r="HY76" i="1"/>
  <c r="HT77" i="1"/>
  <c r="HV77" i="1"/>
  <c r="HW77" i="1"/>
  <c r="HX77" i="1"/>
  <c r="HY77" i="1"/>
  <c r="HU77" i="1"/>
  <c r="HT78" i="1"/>
  <c r="HU78" i="1"/>
  <c r="HV78" i="1"/>
  <c r="HW78" i="1"/>
  <c r="HX78" i="1"/>
  <c r="HY78" i="1"/>
  <c r="HT79" i="1"/>
  <c r="HU79" i="1"/>
  <c r="HV79" i="1"/>
  <c r="HW79" i="1"/>
  <c r="HX79" i="1"/>
  <c r="HY79" i="1"/>
  <c r="HT80" i="1"/>
  <c r="HU80" i="1"/>
  <c r="HV80" i="1"/>
  <c r="HW80" i="1"/>
  <c r="HX80" i="1"/>
  <c r="HY80" i="1"/>
  <c r="HT81" i="1"/>
  <c r="HU81" i="1"/>
  <c r="HW81" i="1"/>
  <c r="HX81" i="1"/>
  <c r="HY81" i="1"/>
  <c r="HV81" i="1"/>
  <c r="HT82" i="1"/>
  <c r="HU82" i="1"/>
  <c r="HV82" i="1"/>
  <c r="HW82" i="1"/>
  <c r="HY82" i="1"/>
  <c r="HX82" i="1"/>
  <c r="HT83" i="1"/>
  <c r="HU83" i="1"/>
  <c r="HX83" i="1"/>
  <c r="HY83" i="1"/>
  <c r="HV83" i="1"/>
  <c r="HW83" i="1"/>
  <c r="HU84" i="1"/>
  <c r="HW84" i="1"/>
  <c r="HX84" i="1"/>
  <c r="HY84" i="1"/>
  <c r="HT84" i="1"/>
  <c r="HV84" i="1"/>
  <c r="HU85" i="1"/>
  <c r="HV85" i="1"/>
  <c r="HW85" i="1"/>
  <c r="HY85" i="1"/>
  <c r="HT85" i="1"/>
  <c r="HX85" i="1"/>
  <c r="HU86" i="1"/>
  <c r="HV86" i="1"/>
  <c r="HW86" i="1"/>
  <c r="HX86" i="1"/>
  <c r="HY86" i="1"/>
  <c r="HT86" i="1"/>
  <c r="HU87" i="1"/>
  <c r="HW87" i="1"/>
  <c r="HX87" i="1"/>
  <c r="HY87" i="1"/>
  <c r="HT87" i="1"/>
  <c r="HV87" i="1"/>
  <c r="HT88" i="1"/>
  <c r="HV88" i="1"/>
  <c r="HW88" i="1"/>
  <c r="HX88" i="1"/>
  <c r="HY88" i="1"/>
  <c r="HU88" i="1"/>
  <c r="HV89" i="1"/>
  <c r="HW89" i="1"/>
  <c r="HY89" i="1"/>
  <c r="HT89" i="1"/>
  <c r="HU89" i="1"/>
  <c r="HX89" i="1"/>
  <c r="HV90" i="1"/>
  <c r="HW90" i="1"/>
  <c r="HX90" i="1"/>
  <c r="HT90" i="1"/>
  <c r="HU90" i="1"/>
  <c r="HY90" i="1"/>
  <c r="HT91" i="1"/>
  <c r="HU91" i="1"/>
  <c r="HW91" i="1"/>
  <c r="HX91" i="1"/>
  <c r="HY91" i="1"/>
  <c r="HV91" i="1"/>
  <c r="HV92" i="1"/>
  <c r="HW92" i="1"/>
  <c r="HX92" i="1"/>
  <c r="HY92" i="1"/>
  <c r="HT92" i="1"/>
  <c r="HU92" i="1"/>
  <c r="HT93" i="1"/>
  <c r="HU93" i="1"/>
  <c r="HV93" i="1"/>
  <c r="HX93" i="1"/>
  <c r="HY93" i="1"/>
  <c r="HW93" i="1"/>
  <c r="HU94" i="1"/>
  <c r="HV94" i="1"/>
  <c r="HW94" i="1"/>
  <c r="HY94" i="1"/>
  <c r="HT94" i="1"/>
  <c r="HX94" i="1"/>
  <c r="HT95" i="1"/>
  <c r="HU95" i="1"/>
  <c r="HV95" i="1"/>
  <c r="HW95" i="1"/>
  <c r="HX95" i="1"/>
  <c r="HY95" i="1"/>
  <c r="HT96" i="1"/>
  <c r="HU96" i="1"/>
  <c r="HW96" i="1"/>
  <c r="HX96" i="1"/>
  <c r="HY96" i="1"/>
  <c r="HV96" i="1"/>
  <c r="HT97" i="1"/>
  <c r="HU97" i="1"/>
  <c r="HW97" i="1"/>
  <c r="HX97" i="1"/>
  <c r="HV97" i="1"/>
  <c r="HY97" i="1"/>
  <c r="HT98" i="1"/>
  <c r="HU98" i="1"/>
  <c r="HW98" i="1"/>
  <c r="HX98" i="1"/>
  <c r="HY98" i="1"/>
  <c r="HV98" i="1"/>
  <c r="HT99" i="1"/>
  <c r="HU99" i="1"/>
  <c r="HW99" i="1"/>
  <c r="HX99" i="1"/>
  <c r="HY99" i="1"/>
  <c r="HV99" i="1"/>
  <c r="HT100" i="1"/>
  <c r="HU100" i="1"/>
  <c r="HW100" i="1"/>
  <c r="HX100" i="1"/>
  <c r="HY100" i="1"/>
  <c r="HV100" i="1"/>
  <c r="HT101" i="1"/>
  <c r="HV101" i="1"/>
  <c r="HW101" i="1"/>
  <c r="HX101" i="1"/>
  <c r="HY101" i="1"/>
  <c r="HU101" i="1"/>
  <c r="HT102" i="1"/>
  <c r="HU102" i="1"/>
  <c r="HV102" i="1"/>
  <c r="HW102" i="1"/>
  <c r="HY102" i="1"/>
  <c r="HX102" i="1"/>
  <c r="HT103" i="1"/>
  <c r="HU103" i="1"/>
  <c r="HV103" i="1"/>
  <c r="HW103" i="1"/>
  <c r="HX103" i="1"/>
  <c r="HY103" i="1"/>
  <c r="HT104" i="1"/>
  <c r="HU104" i="1"/>
  <c r="HW104" i="1"/>
  <c r="HX104" i="1"/>
  <c r="HY104" i="1"/>
  <c r="HV104" i="1"/>
  <c r="HU105" i="1"/>
  <c r="HW105" i="1"/>
  <c r="HX105" i="1"/>
  <c r="HY105" i="1"/>
  <c r="HT105" i="1"/>
  <c r="HV105" i="1"/>
  <c r="HU106" i="1"/>
  <c r="HW106" i="1"/>
  <c r="HY106" i="1"/>
  <c r="HT106" i="1"/>
  <c r="HV106" i="1"/>
  <c r="HX106" i="1"/>
  <c r="HT107" i="1"/>
  <c r="HU107" i="1"/>
  <c r="HW107" i="1"/>
  <c r="HX107" i="1"/>
  <c r="HY107" i="1"/>
  <c r="HV107" i="1"/>
  <c r="HT108" i="1"/>
  <c r="HU108" i="1"/>
  <c r="HW108" i="1"/>
  <c r="HX108" i="1"/>
  <c r="HY108" i="1"/>
  <c r="HV108" i="1"/>
  <c r="HT109" i="1"/>
  <c r="HV109" i="1"/>
  <c r="HW109" i="1"/>
  <c r="HX109" i="1"/>
  <c r="HU109" i="1"/>
  <c r="HY109" i="1"/>
  <c r="HV110" i="1"/>
  <c r="HW110" i="1"/>
  <c r="HX110" i="1"/>
  <c r="HY110" i="1"/>
  <c r="HT110" i="1"/>
  <c r="HU110" i="1"/>
  <c r="HT111" i="1"/>
  <c r="HV111" i="1"/>
  <c r="HW111" i="1"/>
  <c r="HY111" i="1"/>
  <c r="HU111" i="1"/>
  <c r="HX111" i="1"/>
  <c r="HT112" i="1"/>
  <c r="HU112" i="1"/>
  <c r="HW112" i="1"/>
  <c r="HY112" i="1"/>
  <c r="HV112" i="1"/>
  <c r="HX112" i="1"/>
  <c r="HT113" i="1"/>
  <c r="HW113" i="1"/>
  <c r="HX113" i="1"/>
  <c r="HY113" i="1"/>
  <c r="HU113" i="1"/>
  <c r="HV113" i="1"/>
  <c r="HT114" i="1"/>
  <c r="HU114" i="1"/>
  <c r="HW114" i="1"/>
  <c r="HY114" i="1"/>
  <c r="HV114" i="1"/>
  <c r="HX114" i="1"/>
  <c r="HT115" i="1"/>
  <c r="HU115" i="1"/>
  <c r="HW115" i="1"/>
  <c r="HX115" i="1"/>
  <c r="HY115" i="1"/>
  <c r="HV115" i="1"/>
  <c r="HT116" i="1"/>
  <c r="HU116" i="1"/>
  <c r="HV116" i="1"/>
  <c r="HW116" i="1"/>
  <c r="HX116" i="1"/>
  <c r="HY116" i="1"/>
  <c r="HT117" i="1"/>
  <c r="HU117" i="1"/>
  <c r="HW117" i="1"/>
  <c r="HX117" i="1"/>
  <c r="HY117" i="1"/>
  <c r="HV117" i="1"/>
  <c r="HU118" i="1"/>
  <c r="HW118" i="1"/>
  <c r="HX118" i="1"/>
  <c r="HY118" i="1"/>
  <c r="HT118" i="1"/>
  <c r="HV118" i="1"/>
  <c r="HT119" i="1"/>
  <c r="HU119" i="1"/>
  <c r="HW119" i="1"/>
  <c r="HY119" i="1"/>
  <c r="HV119" i="1"/>
  <c r="HX119" i="1"/>
  <c r="HT120" i="1"/>
  <c r="HU120" i="1"/>
  <c r="HW120" i="1"/>
  <c r="HY120" i="1"/>
  <c r="HV120" i="1"/>
  <c r="HX120" i="1"/>
  <c r="HT121" i="1"/>
  <c r="HU121" i="1"/>
  <c r="HV121" i="1"/>
  <c r="HW121" i="1"/>
  <c r="HX121" i="1"/>
  <c r="HY121" i="1"/>
  <c r="HT122" i="1"/>
  <c r="HU122" i="1"/>
  <c r="HV122" i="1"/>
  <c r="HX122" i="1"/>
  <c r="HY122" i="1"/>
  <c r="HW122" i="1"/>
  <c r="HT123" i="1"/>
  <c r="HU123" i="1"/>
  <c r="HV123" i="1"/>
  <c r="HX123" i="1"/>
  <c r="HY123" i="1"/>
  <c r="HW123" i="1"/>
  <c r="HT124" i="1"/>
  <c r="HU124" i="1"/>
  <c r="HV124" i="1"/>
  <c r="HX124" i="1"/>
  <c r="HY124" i="1"/>
  <c r="HW124" i="1"/>
  <c r="HT125" i="1"/>
  <c r="HV125" i="1"/>
  <c r="HW125" i="1"/>
  <c r="HX125" i="1"/>
  <c r="HU125" i="1"/>
  <c r="HY125" i="1"/>
  <c r="HU126" i="1"/>
  <c r="HV126" i="1"/>
  <c r="HX126" i="1"/>
  <c r="HY126" i="1"/>
  <c r="HT126" i="1"/>
  <c r="HW126" i="1"/>
  <c r="HT127" i="1"/>
  <c r="HU127" i="1"/>
  <c r="HV127" i="1"/>
  <c r="HX127" i="1"/>
  <c r="HY127" i="1"/>
  <c r="HW127" i="1"/>
  <c r="HT128" i="1"/>
  <c r="HU128" i="1"/>
  <c r="HV128" i="1"/>
  <c r="HX128" i="1"/>
  <c r="HY128" i="1"/>
  <c r="HW128" i="1"/>
  <c r="HT8" i="1"/>
  <c r="HU8" i="1"/>
  <c r="HV8" i="1"/>
  <c r="HW8" i="1"/>
  <c r="HX8" i="1"/>
  <c r="HY8" i="1"/>
  <c r="HT7" i="1"/>
  <c r="HU7" i="1"/>
  <c r="HV7" i="1"/>
  <c r="HW7" i="1"/>
  <c r="HX7" i="1"/>
  <c r="HY7" i="1"/>
  <c r="HU9" i="1"/>
  <c r="HV9" i="1"/>
  <c r="HW9" i="1"/>
  <c r="HX9" i="1"/>
  <c r="HY9" i="1"/>
  <c r="HT9" i="1"/>
  <c r="HN7" i="1"/>
  <c r="HO7" i="1"/>
  <c r="HP7" i="1"/>
  <c r="HQ7" i="1"/>
  <c r="HR7" i="1"/>
  <c r="HS7" i="1"/>
  <c r="HG10" i="1"/>
  <c r="HH10" i="1"/>
  <c r="HI10" i="1"/>
  <c r="HJ10" i="1"/>
  <c r="HK10" i="1"/>
  <c r="HG11" i="1"/>
  <c r="HH11" i="1"/>
  <c r="HI11" i="1"/>
  <c r="HJ11" i="1"/>
  <c r="HK11" i="1"/>
  <c r="HG12" i="1"/>
  <c r="HH12" i="1"/>
  <c r="HI12" i="1"/>
  <c r="HJ12" i="1"/>
  <c r="HK12" i="1"/>
  <c r="HG13" i="1"/>
  <c r="HH13" i="1"/>
  <c r="HI13" i="1"/>
  <c r="HJ13" i="1"/>
  <c r="HK13" i="1"/>
  <c r="HG14" i="1"/>
  <c r="HH14" i="1"/>
  <c r="HI14" i="1"/>
  <c r="HJ14" i="1"/>
  <c r="HK14" i="1"/>
  <c r="HG15" i="1"/>
  <c r="HH15" i="1"/>
  <c r="HI15" i="1"/>
  <c r="HJ15" i="1"/>
  <c r="HK15" i="1"/>
  <c r="HG16" i="1"/>
  <c r="HH16" i="1"/>
  <c r="HI16" i="1"/>
  <c r="HJ16" i="1"/>
  <c r="HK16" i="1"/>
  <c r="HG17" i="1"/>
  <c r="HH17" i="1"/>
  <c r="HI17" i="1"/>
  <c r="HJ17" i="1"/>
  <c r="HK17" i="1"/>
  <c r="HG18" i="1"/>
  <c r="HH18" i="1"/>
  <c r="HI18" i="1"/>
  <c r="HJ18" i="1"/>
  <c r="HK18" i="1"/>
  <c r="HG19" i="1"/>
  <c r="HH19" i="1"/>
  <c r="HI19" i="1"/>
  <c r="HJ19" i="1"/>
  <c r="HK19" i="1"/>
  <c r="HG20" i="1"/>
  <c r="HH20" i="1"/>
  <c r="HI20" i="1"/>
  <c r="HJ20" i="1"/>
  <c r="HK20" i="1"/>
  <c r="HG21" i="1"/>
  <c r="HH21" i="1"/>
  <c r="HI21" i="1"/>
  <c r="HJ21" i="1"/>
  <c r="HK21" i="1"/>
  <c r="HG22" i="1"/>
  <c r="HH22" i="1"/>
  <c r="HI22" i="1"/>
  <c r="HJ22" i="1"/>
  <c r="HK22" i="1"/>
  <c r="HG23" i="1"/>
  <c r="HH23" i="1"/>
  <c r="HI23" i="1"/>
  <c r="HJ23" i="1"/>
  <c r="HK23" i="1"/>
  <c r="HG24" i="1"/>
  <c r="HH24" i="1"/>
  <c r="HI24" i="1"/>
  <c r="HJ24" i="1"/>
  <c r="HK24" i="1"/>
  <c r="HG25" i="1"/>
  <c r="HH25" i="1"/>
  <c r="HI25" i="1"/>
  <c r="HJ25" i="1"/>
  <c r="HK25" i="1"/>
  <c r="HG26" i="1"/>
  <c r="HH26" i="1"/>
  <c r="HI26" i="1"/>
  <c r="HJ26" i="1"/>
  <c r="HK26" i="1"/>
  <c r="HG27" i="1"/>
  <c r="HH27" i="1"/>
  <c r="HI27" i="1"/>
  <c r="HJ27" i="1"/>
  <c r="HK27" i="1"/>
  <c r="HG28" i="1"/>
  <c r="HH28" i="1"/>
  <c r="HI28" i="1"/>
  <c r="HJ28" i="1"/>
  <c r="HK28" i="1"/>
  <c r="HG29" i="1"/>
  <c r="HH29" i="1"/>
  <c r="HI29" i="1"/>
  <c r="HJ29" i="1"/>
  <c r="HK29" i="1"/>
  <c r="HG30" i="1"/>
  <c r="HH30" i="1"/>
  <c r="HI30" i="1"/>
  <c r="HJ30" i="1"/>
  <c r="HK30" i="1"/>
  <c r="HG31" i="1"/>
  <c r="HH31" i="1"/>
  <c r="HI31" i="1"/>
  <c r="HJ31" i="1"/>
  <c r="HK31" i="1"/>
  <c r="HG32" i="1"/>
  <c r="HH32" i="1"/>
  <c r="HI32" i="1"/>
  <c r="HJ32" i="1"/>
  <c r="HK32" i="1"/>
  <c r="HG33" i="1"/>
  <c r="HH33" i="1"/>
  <c r="HI33" i="1"/>
  <c r="HJ33" i="1"/>
  <c r="HK33" i="1"/>
  <c r="HG34" i="1"/>
  <c r="HH34" i="1"/>
  <c r="HI34" i="1"/>
  <c r="HJ34" i="1"/>
  <c r="HK34" i="1"/>
  <c r="HG35" i="1"/>
  <c r="HH35" i="1"/>
  <c r="HI35" i="1"/>
  <c r="HJ35" i="1"/>
  <c r="HK35" i="1"/>
  <c r="HG36" i="1"/>
  <c r="HH36" i="1"/>
  <c r="HI36" i="1"/>
  <c r="HJ36" i="1"/>
  <c r="HK36" i="1"/>
  <c r="HG37" i="1"/>
  <c r="HH37" i="1"/>
  <c r="HI37" i="1"/>
  <c r="HJ37" i="1"/>
  <c r="HK37" i="1"/>
  <c r="HG38" i="1"/>
  <c r="HH38" i="1"/>
  <c r="HI38" i="1"/>
  <c r="HJ38" i="1"/>
  <c r="HK38" i="1"/>
  <c r="HG39" i="1"/>
  <c r="HH39" i="1"/>
  <c r="HI39" i="1"/>
  <c r="HJ39" i="1"/>
  <c r="HK39" i="1"/>
  <c r="HG40" i="1"/>
  <c r="HH40" i="1"/>
  <c r="HI40" i="1"/>
  <c r="HJ40" i="1"/>
  <c r="HK40" i="1"/>
  <c r="HG41" i="1"/>
  <c r="HH41" i="1"/>
  <c r="HI41" i="1"/>
  <c r="HJ41" i="1"/>
  <c r="HK41" i="1"/>
  <c r="HG42" i="1"/>
  <c r="HH42" i="1"/>
  <c r="HI42" i="1"/>
  <c r="HJ42" i="1"/>
  <c r="HK42" i="1"/>
  <c r="HG43" i="1"/>
  <c r="HH43" i="1"/>
  <c r="HI43" i="1"/>
  <c r="HJ43" i="1"/>
  <c r="HK43" i="1"/>
  <c r="HG44" i="1"/>
  <c r="HH44" i="1"/>
  <c r="HI44" i="1"/>
  <c r="HJ44" i="1"/>
  <c r="HK44" i="1"/>
  <c r="HG45" i="1"/>
  <c r="HH45" i="1"/>
  <c r="HI45" i="1"/>
  <c r="HJ45" i="1"/>
  <c r="HK45" i="1"/>
  <c r="HG46" i="1"/>
  <c r="HH46" i="1"/>
  <c r="HI46" i="1"/>
  <c r="HJ46" i="1"/>
  <c r="HK46" i="1"/>
  <c r="HG47" i="1"/>
  <c r="HH47" i="1"/>
  <c r="HI47" i="1"/>
  <c r="HJ47" i="1"/>
  <c r="HK47" i="1"/>
  <c r="HG48" i="1"/>
  <c r="HH48" i="1"/>
  <c r="HI48" i="1"/>
  <c r="HJ48" i="1"/>
  <c r="HK48" i="1"/>
  <c r="HG49" i="1"/>
  <c r="HH49" i="1"/>
  <c r="HI49" i="1"/>
  <c r="HJ49" i="1"/>
  <c r="HK49" i="1"/>
  <c r="HG50" i="1"/>
  <c r="HH50" i="1"/>
  <c r="HI50" i="1"/>
  <c r="HJ50" i="1"/>
  <c r="HK50" i="1"/>
  <c r="HG51" i="1"/>
  <c r="HH51" i="1"/>
  <c r="HI51" i="1"/>
  <c r="HJ51" i="1"/>
  <c r="HK51" i="1"/>
  <c r="HG52" i="1"/>
  <c r="HH52" i="1"/>
  <c r="HI52" i="1"/>
  <c r="HJ52" i="1"/>
  <c r="HK52" i="1"/>
  <c r="HG53" i="1"/>
  <c r="HH53" i="1"/>
  <c r="HI53" i="1"/>
  <c r="HJ53" i="1"/>
  <c r="HK53" i="1"/>
  <c r="HG54" i="1"/>
  <c r="HH54" i="1"/>
  <c r="HI54" i="1"/>
  <c r="HJ54" i="1"/>
  <c r="HK54" i="1"/>
  <c r="HG55" i="1"/>
  <c r="HH55" i="1"/>
  <c r="HI55" i="1"/>
  <c r="HJ55" i="1"/>
  <c r="HK55" i="1"/>
  <c r="HG56" i="1"/>
  <c r="HH56" i="1"/>
  <c r="HI56" i="1"/>
  <c r="HJ56" i="1"/>
  <c r="HK56" i="1"/>
  <c r="HG57" i="1"/>
  <c r="HH57" i="1"/>
  <c r="HI57" i="1"/>
  <c r="HJ57" i="1"/>
  <c r="HK57" i="1"/>
  <c r="HG58" i="1"/>
  <c r="HH58" i="1"/>
  <c r="HI58" i="1"/>
  <c r="HJ58" i="1"/>
  <c r="HK58" i="1"/>
  <c r="HG59" i="1"/>
  <c r="HH59" i="1"/>
  <c r="HI59" i="1"/>
  <c r="HJ59" i="1"/>
  <c r="HK59" i="1"/>
  <c r="HG60" i="1"/>
  <c r="HH60" i="1"/>
  <c r="HI60" i="1"/>
  <c r="HJ60" i="1"/>
  <c r="HK60" i="1"/>
  <c r="HG61" i="1"/>
  <c r="HH61" i="1"/>
  <c r="HI61" i="1"/>
  <c r="HJ61" i="1"/>
  <c r="HK61" i="1"/>
  <c r="HG62" i="1"/>
  <c r="HH62" i="1"/>
  <c r="HI62" i="1"/>
  <c r="HJ62" i="1"/>
  <c r="HK62" i="1"/>
  <c r="HG63" i="1"/>
  <c r="HH63" i="1"/>
  <c r="HI63" i="1"/>
  <c r="HJ63" i="1"/>
  <c r="HK63" i="1"/>
  <c r="HG64" i="1"/>
  <c r="HH64" i="1"/>
  <c r="HI64" i="1"/>
  <c r="HJ64" i="1"/>
  <c r="HK64" i="1"/>
  <c r="HG65" i="1"/>
  <c r="HH65" i="1"/>
  <c r="HI65" i="1"/>
  <c r="HJ65" i="1"/>
  <c r="HK65" i="1"/>
  <c r="HG66" i="1"/>
  <c r="HH66" i="1"/>
  <c r="HI66" i="1"/>
  <c r="HJ66" i="1"/>
  <c r="HK66" i="1"/>
  <c r="HG67" i="1"/>
  <c r="HH67" i="1"/>
  <c r="HI67" i="1"/>
  <c r="HJ67" i="1"/>
  <c r="HK67" i="1"/>
  <c r="HG68" i="1"/>
  <c r="HH68" i="1"/>
  <c r="HI68" i="1"/>
  <c r="HJ68" i="1"/>
  <c r="HK68" i="1"/>
  <c r="HG69" i="1"/>
  <c r="HH69" i="1"/>
  <c r="HI69" i="1"/>
  <c r="HJ69" i="1"/>
  <c r="HK69" i="1"/>
  <c r="HG70" i="1"/>
  <c r="HH70" i="1"/>
  <c r="HI70" i="1"/>
  <c r="HJ70" i="1"/>
  <c r="HK70" i="1"/>
  <c r="HG71" i="1"/>
  <c r="HH71" i="1"/>
  <c r="HI71" i="1"/>
  <c r="HJ71" i="1"/>
  <c r="HK71" i="1"/>
  <c r="HG72" i="1"/>
  <c r="HH72" i="1"/>
  <c r="HI72" i="1"/>
  <c r="HJ72" i="1"/>
  <c r="HK72" i="1"/>
  <c r="HG73" i="1"/>
  <c r="HH73" i="1"/>
  <c r="HI73" i="1"/>
  <c r="HJ73" i="1"/>
  <c r="HK73" i="1"/>
  <c r="HG74" i="1"/>
  <c r="HH74" i="1"/>
  <c r="HI74" i="1"/>
  <c r="HJ74" i="1"/>
  <c r="HK74" i="1"/>
  <c r="HG75" i="1"/>
  <c r="HH75" i="1"/>
  <c r="HI75" i="1"/>
  <c r="HJ75" i="1"/>
  <c r="HK75" i="1"/>
  <c r="HG76" i="1"/>
  <c r="HH76" i="1"/>
  <c r="HI76" i="1"/>
  <c r="HJ76" i="1"/>
  <c r="HK76" i="1"/>
  <c r="HG77" i="1"/>
  <c r="HH77" i="1"/>
  <c r="HI77" i="1"/>
  <c r="HJ77" i="1"/>
  <c r="HK77" i="1"/>
  <c r="HG78" i="1"/>
  <c r="HH78" i="1"/>
  <c r="HI78" i="1"/>
  <c r="HJ78" i="1"/>
  <c r="HK78" i="1"/>
  <c r="HG79" i="1"/>
  <c r="HH79" i="1"/>
  <c r="HI79" i="1"/>
  <c r="HJ79" i="1"/>
  <c r="HK79" i="1"/>
  <c r="HG80" i="1"/>
  <c r="HH80" i="1"/>
  <c r="HI80" i="1"/>
  <c r="HJ80" i="1"/>
  <c r="HK80" i="1"/>
  <c r="HG81" i="1"/>
  <c r="HH81" i="1"/>
  <c r="HI81" i="1"/>
  <c r="HJ81" i="1"/>
  <c r="HK81" i="1"/>
  <c r="HG82" i="1"/>
  <c r="HH82" i="1"/>
  <c r="HI82" i="1"/>
  <c r="HJ82" i="1"/>
  <c r="HK82" i="1"/>
  <c r="HG83" i="1"/>
  <c r="HH83" i="1"/>
  <c r="HI83" i="1"/>
  <c r="HJ83" i="1"/>
  <c r="HK83" i="1"/>
  <c r="HG84" i="1"/>
  <c r="HH84" i="1"/>
  <c r="HI84" i="1"/>
  <c r="HJ84" i="1"/>
  <c r="HK84" i="1"/>
  <c r="HG85" i="1"/>
  <c r="HH85" i="1"/>
  <c r="HI85" i="1"/>
  <c r="HJ85" i="1"/>
  <c r="HK85" i="1"/>
  <c r="HG86" i="1"/>
  <c r="HH86" i="1"/>
  <c r="HI86" i="1"/>
  <c r="HJ86" i="1"/>
  <c r="HK86" i="1"/>
  <c r="HG87" i="1"/>
  <c r="HH87" i="1"/>
  <c r="HI87" i="1"/>
  <c r="HJ87" i="1"/>
  <c r="HK87" i="1"/>
  <c r="HG88" i="1"/>
  <c r="HH88" i="1"/>
  <c r="HI88" i="1"/>
  <c r="HJ88" i="1"/>
  <c r="HK88" i="1"/>
  <c r="HG89" i="1"/>
  <c r="HH89" i="1"/>
  <c r="HI89" i="1"/>
  <c r="HJ89" i="1"/>
  <c r="HK89" i="1"/>
  <c r="HG90" i="1"/>
  <c r="HH90" i="1"/>
  <c r="HI90" i="1"/>
  <c r="HJ90" i="1"/>
  <c r="HK90" i="1"/>
  <c r="HG91" i="1"/>
  <c r="HH91" i="1"/>
  <c r="HI91" i="1"/>
  <c r="HJ91" i="1"/>
  <c r="HK91" i="1"/>
  <c r="HG92" i="1"/>
  <c r="HH92" i="1"/>
  <c r="HI92" i="1"/>
  <c r="HJ92" i="1"/>
  <c r="HK92" i="1"/>
  <c r="HG93" i="1"/>
  <c r="HH93" i="1"/>
  <c r="HI93" i="1"/>
  <c r="HJ93" i="1"/>
  <c r="HK93" i="1"/>
  <c r="HG94" i="1"/>
  <c r="HH94" i="1"/>
  <c r="HI94" i="1"/>
  <c r="HJ94" i="1"/>
  <c r="HK94" i="1"/>
  <c r="HG95" i="1"/>
  <c r="HH95" i="1"/>
  <c r="HI95" i="1"/>
  <c r="HJ95" i="1"/>
  <c r="HK95" i="1"/>
  <c r="HG96" i="1"/>
  <c r="HH96" i="1"/>
  <c r="HI96" i="1"/>
  <c r="HJ96" i="1"/>
  <c r="HK96" i="1"/>
  <c r="HG97" i="1"/>
  <c r="HH97" i="1"/>
  <c r="HI97" i="1"/>
  <c r="HJ97" i="1"/>
  <c r="HK97" i="1"/>
  <c r="HG98" i="1"/>
  <c r="HH98" i="1"/>
  <c r="HI98" i="1"/>
  <c r="HJ98" i="1"/>
  <c r="HK98" i="1"/>
  <c r="HG99" i="1"/>
  <c r="HH99" i="1"/>
  <c r="HI99" i="1"/>
  <c r="HJ99" i="1"/>
  <c r="HK99" i="1"/>
  <c r="HG100" i="1"/>
  <c r="HH100" i="1"/>
  <c r="HI100" i="1"/>
  <c r="HJ100" i="1"/>
  <c r="HK100" i="1"/>
  <c r="HG101" i="1"/>
  <c r="HH101" i="1"/>
  <c r="HI101" i="1"/>
  <c r="HJ101" i="1"/>
  <c r="HK101" i="1"/>
  <c r="HG102" i="1"/>
  <c r="HH102" i="1"/>
  <c r="HI102" i="1"/>
  <c r="HJ102" i="1"/>
  <c r="HK102" i="1"/>
  <c r="HG103" i="1"/>
  <c r="HH103" i="1"/>
  <c r="HI103" i="1"/>
  <c r="HJ103" i="1"/>
  <c r="HK103" i="1"/>
  <c r="HG104" i="1"/>
  <c r="HH104" i="1"/>
  <c r="HI104" i="1"/>
  <c r="HJ104" i="1"/>
  <c r="HK104" i="1"/>
  <c r="HG105" i="1"/>
  <c r="HH105" i="1"/>
  <c r="HI105" i="1"/>
  <c r="HJ105" i="1"/>
  <c r="HK105" i="1"/>
  <c r="HG106" i="1"/>
  <c r="HH106" i="1"/>
  <c r="HI106" i="1"/>
  <c r="HJ106" i="1"/>
  <c r="HK106" i="1"/>
  <c r="HG107" i="1"/>
  <c r="HH107" i="1"/>
  <c r="HI107" i="1"/>
  <c r="HJ107" i="1"/>
  <c r="HK107" i="1"/>
  <c r="HG108" i="1"/>
  <c r="HH108" i="1"/>
  <c r="HI108" i="1"/>
  <c r="HJ108" i="1"/>
  <c r="HK108" i="1"/>
  <c r="HG109" i="1"/>
  <c r="HH109" i="1"/>
  <c r="HI109" i="1"/>
  <c r="HJ109" i="1"/>
  <c r="HK109" i="1"/>
  <c r="HG110" i="1"/>
  <c r="HH110" i="1"/>
  <c r="HI110" i="1"/>
  <c r="HJ110" i="1"/>
  <c r="HK110" i="1"/>
  <c r="HG111" i="1"/>
  <c r="HH111" i="1"/>
  <c r="HI111" i="1"/>
  <c r="HJ111" i="1"/>
  <c r="HK111" i="1"/>
  <c r="HG112" i="1"/>
  <c r="HH112" i="1"/>
  <c r="HI112" i="1"/>
  <c r="HJ112" i="1"/>
  <c r="HK112" i="1"/>
  <c r="HG113" i="1"/>
  <c r="HH113" i="1"/>
  <c r="HI113" i="1"/>
  <c r="HJ113" i="1"/>
  <c r="HK113" i="1"/>
  <c r="HG114" i="1"/>
  <c r="HH114" i="1"/>
  <c r="HI114" i="1"/>
  <c r="HJ114" i="1"/>
  <c r="HK114" i="1"/>
  <c r="HG115" i="1"/>
  <c r="HH115" i="1"/>
  <c r="HI115" i="1"/>
  <c r="HJ115" i="1"/>
  <c r="HK115" i="1"/>
  <c r="HG116" i="1"/>
  <c r="HH116" i="1"/>
  <c r="HI116" i="1"/>
  <c r="HJ116" i="1"/>
  <c r="HK116" i="1"/>
  <c r="HG117" i="1"/>
  <c r="HH117" i="1"/>
  <c r="HI117" i="1"/>
  <c r="HJ117" i="1"/>
  <c r="HK117" i="1"/>
  <c r="HG118" i="1"/>
  <c r="HH118" i="1"/>
  <c r="HI118" i="1"/>
  <c r="HJ118" i="1"/>
  <c r="HK118" i="1"/>
  <c r="HG119" i="1"/>
  <c r="HH119" i="1"/>
  <c r="HI119" i="1"/>
  <c r="HJ119" i="1"/>
  <c r="HK119" i="1"/>
  <c r="HG120" i="1"/>
  <c r="HH120" i="1"/>
  <c r="HI120" i="1"/>
  <c r="HJ120" i="1"/>
  <c r="HK120" i="1"/>
  <c r="HG121" i="1"/>
  <c r="HH121" i="1"/>
  <c r="HI121" i="1"/>
  <c r="HJ121" i="1"/>
  <c r="HK121" i="1"/>
  <c r="HG122" i="1"/>
  <c r="HH122" i="1"/>
  <c r="HI122" i="1"/>
  <c r="HJ122" i="1"/>
  <c r="HK122" i="1"/>
  <c r="HG123" i="1"/>
  <c r="HH123" i="1"/>
  <c r="HI123" i="1"/>
  <c r="HJ123" i="1"/>
  <c r="HK123" i="1"/>
  <c r="HG124" i="1"/>
  <c r="HH124" i="1"/>
  <c r="HI124" i="1"/>
  <c r="HJ124" i="1"/>
  <c r="HK124" i="1"/>
  <c r="HG125" i="1"/>
  <c r="HH125" i="1"/>
  <c r="HI125" i="1"/>
  <c r="HJ125" i="1"/>
  <c r="HK125" i="1"/>
  <c r="HG126" i="1"/>
  <c r="HH126" i="1"/>
  <c r="HI126" i="1"/>
  <c r="HJ126" i="1"/>
  <c r="HK126" i="1"/>
  <c r="HG127" i="1"/>
  <c r="HH127" i="1"/>
  <c r="HI127" i="1"/>
  <c r="HJ127" i="1"/>
  <c r="HK127" i="1"/>
  <c r="HG128" i="1"/>
  <c r="HH128" i="1"/>
  <c r="HI128" i="1"/>
  <c r="HJ128" i="1"/>
  <c r="HK128" i="1"/>
  <c r="HG8" i="1"/>
  <c r="HH8" i="1"/>
  <c r="HI8" i="1"/>
  <c r="HJ8" i="1"/>
  <c r="HK8" i="1"/>
  <c r="HH9" i="1"/>
  <c r="HI9" i="1"/>
  <c r="HJ9" i="1"/>
  <c r="HK9" i="1"/>
  <c r="HG9" i="1"/>
  <c r="HG7" i="1"/>
  <c r="HH7" i="1"/>
  <c r="HI7" i="1"/>
  <c r="HJ7" i="1"/>
  <c r="HK7" i="1"/>
  <c r="HF7" i="1"/>
  <c r="HL7" i="1"/>
  <c r="HB7" i="1"/>
  <c r="HC7" i="1"/>
  <c r="HD7" i="1"/>
  <c r="HE7" i="1"/>
  <c r="HA11" i="1"/>
  <c r="HA13" i="1"/>
  <c r="HA14" i="1"/>
  <c r="HA16" i="1"/>
  <c r="HA17" i="1"/>
  <c r="HA19" i="1"/>
  <c r="HA21" i="1"/>
  <c r="HA23" i="1"/>
  <c r="HA27" i="1"/>
  <c r="HA28" i="1"/>
  <c r="HA35" i="1"/>
  <c r="HA39" i="1"/>
  <c r="HA41" i="1"/>
  <c r="HA44" i="1"/>
  <c r="HA46" i="1"/>
  <c r="HA47" i="1"/>
  <c r="HA49" i="1"/>
  <c r="HA51" i="1"/>
  <c r="HA58" i="1"/>
  <c r="HA60" i="1"/>
  <c r="HA61" i="1"/>
  <c r="HA63" i="1"/>
  <c r="HA66" i="1"/>
  <c r="HA71" i="1"/>
  <c r="HA73" i="1"/>
  <c r="HA74" i="1"/>
  <c r="HA78" i="1"/>
  <c r="HA80" i="1"/>
  <c r="HA82" i="1"/>
  <c r="HA84" i="1"/>
  <c r="HA86" i="1"/>
  <c r="HA93" i="1"/>
  <c r="HA98" i="1"/>
  <c r="HA101" i="1"/>
  <c r="HA105" i="1"/>
  <c r="HA108" i="1"/>
  <c r="HA112" i="1"/>
  <c r="HA114" i="1"/>
  <c r="HA117" i="1"/>
  <c r="HA121" i="1"/>
  <c r="HA124" i="1"/>
  <c r="HA126" i="1"/>
  <c r="HA8" i="1"/>
  <c r="HA7" i="1"/>
  <c r="GY7" i="1"/>
  <c r="GZ7" i="1"/>
  <c r="GW7" i="1"/>
  <c r="GX7" i="1"/>
  <c r="GU7" i="1"/>
  <c r="GP10" i="1"/>
  <c r="GQ10" i="1"/>
  <c r="GR10" i="1"/>
  <c r="GS10" i="1"/>
  <c r="GT10" i="1"/>
  <c r="GP11" i="1"/>
  <c r="GQ11" i="1"/>
  <c r="GR11" i="1"/>
  <c r="GT11" i="1"/>
  <c r="GS11" i="1"/>
  <c r="GP12" i="1"/>
  <c r="GQ12" i="1"/>
  <c r="GR12" i="1"/>
  <c r="GS12" i="1"/>
  <c r="GT12" i="1"/>
  <c r="GQ13" i="1"/>
  <c r="GR13" i="1"/>
  <c r="GS13" i="1"/>
  <c r="GT13" i="1"/>
  <c r="GP13" i="1"/>
  <c r="GP14" i="1"/>
  <c r="GR14" i="1"/>
  <c r="GS14" i="1"/>
  <c r="GT14" i="1"/>
  <c r="GQ14" i="1"/>
  <c r="GP15" i="1"/>
  <c r="GR15" i="1"/>
  <c r="GS15" i="1"/>
  <c r="GT15" i="1"/>
  <c r="GQ15" i="1"/>
  <c r="GQ16" i="1"/>
  <c r="GR16" i="1"/>
  <c r="GS16" i="1"/>
  <c r="GT16" i="1"/>
  <c r="GP16" i="1"/>
  <c r="GQ17" i="1"/>
  <c r="GR17" i="1"/>
  <c r="GS17" i="1"/>
  <c r="GT17" i="1"/>
  <c r="GP17" i="1"/>
  <c r="GP18" i="1"/>
  <c r="GQ18" i="1"/>
  <c r="GR18" i="1"/>
  <c r="GS18" i="1"/>
  <c r="GT18" i="1"/>
  <c r="GP19" i="1"/>
  <c r="GQ19" i="1"/>
  <c r="GR19" i="1"/>
  <c r="GS19" i="1"/>
  <c r="GT19" i="1"/>
  <c r="GP20" i="1"/>
  <c r="GQ20" i="1"/>
  <c r="GR20" i="1"/>
  <c r="GS20" i="1"/>
  <c r="GT20" i="1"/>
  <c r="GQ21" i="1"/>
  <c r="GR21" i="1"/>
  <c r="GS21" i="1"/>
  <c r="GT21" i="1"/>
  <c r="GP21" i="1"/>
  <c r="GR22" i="1"/>
  <c r="GS22" i="1"/>
  <c r="GT22" i="1"/>
  <c r="GP22" i="1"/>
  <c r="GQ22" i="1"/>
  <c r="GP23" i="1"/>
  <c r="GR23" i="1"/>
  <c r="GS23" i="1"/>
  <c r="GT23" i="1"/>
  <c r="GQ23" i="1"/>
  <c r="GP24" i="1"/>
  <c r="GQ24" i="1"/>
  <c r="GR24" i="1"/>
  <c r="GS24" i="1"/>
  <c r="GT24" i="1"/>
  <c r="GQ25" i="1"/>
  <c r="GR25" i="1"/>
  <c r="GS25" i="1"/>
  <c r="GT25" i="1"/>
  <c r="GP25" i="1"/>
  <c r="GP26" i="1"/>
  <c r="GQ26" i="1"/>
  <c r="GR26" i="1"/>
  <c r="GS26" i="1"/>
  <c r="GT26" i="1"/>
  <c r="GP27" i="1"/>
  <c r="GQ27" i="1"/>
  <c r="GR27" i="1"/>
  <c r="GS27" i="1"/>
  <c r="GT27" i="1"/>
  <c r="GP28" i="1"/>
  <c r="GQ28" i="1"/>
  <c r="GR28" i="1"/>
  <c r="GS28" i="1"/>
  <c r="GT28" i="1"/>
  <c r="GQ29" i="1"/>
  <c r="GR29" i="1"/>
  <c r="GS29" i="1"/>
  <c r="GT29" i="1"/>
  <c r="GP29" i="1"/>
  <c r="GR30" i="1"/>
  <c r="GS30" i="1"/>
  <c r="GT30" i="1"/>
  <c r="GP30" i="1"/>
  <c r="GQ30" i="1"/>
  <c r="GP31" i="1"/>
  <c r="GR31" i="1"/>
  <c r="GS31" i="1"/>
  <c r="GT31" i="1"/>
  <c r="GQ31" i="1"/>
  <c r="GP32" i="1"/>
  <c r="GQ32" i="1"/>
  <c r="GR32" i="1"/>
  <c r="GS32" i="1"/>
  <c r="GT32" i="1"/>
  <c r="GQ33" i="1"/>
  <c r="GR33" i="1"/>
  <c r="GS33" i="1"/>
  <c r="GT33" i="1"/>
  <c r="GP33" i="1"/>
  <c r="GP34" i="1"/>
  <c r="GQ34" i="1"/>
  <c r="GR34" i="1"/>
  <c r="GS34" i="1"/>
  <c r="GT34" i="1"/>
  <c r="GP35" i="1"/>
  <c r="GQ35" i="1"/>
  <c r="GR35" i="1"/>
  <c r="GS35" i="1"/>
  <c r="GT35" i="1"/>
  <c r="GP36" i="1"/>
  <c r="GQ36" i="1"/>
  <c r="GR36" i="1"/>
  <c r="GS36" i="1"/>
  <c r="GT36" i="1"/>
  <c r="GQ37" i="1"/>
  <c r="GR37" i="1"/>
  <c r="GS37" i="1"/>
  <c r="GT37" i="1"/>
  <c r="GP37" i="1"/>
  <c r="GQ38" i="1"/>
  <c r="GR38" i="1"/>
  <c r="GS38" i="1"/>
  <c r="GP38" i="1"/>
  <c r="GT38" i="1"/>
  <c r="GP39" i="1"/>
  <c r="GS39" i="1"/>
  <c r="GT39" i="1"/>
  <c r="GQ39" i="1"/>
  <c r="GR39" i="1"/>
  <c r="GP40" i="1"/>
  <c r="GR40" i="1"/>
  <c r="GT40" i="1"/>
  <c r="GQ40" i="1"/>
  <c r="GS40" i="1"/>
  <c r="GQ41" i="1"/>
  <c r="GR41" i="1"/>
  <c r="GS41" i="1"/>
  <c r="GT41" i="1"/>
  <c r="GP41" i="1"/>
  <c r="GP42" i="1"/>
  <c r="GQ42" i="1"/>
  <c r="GR42" i="1"/>
  <c r="GS42" i="1"/>
  <c r="GT42" i="1"/>
  <c r="GP43" i="1"/>
  <c r="GQ43" i="1"/>
  <c r="GR43" i="1"/>
  <c r="GS43" i="1"/>
  <c r="GT43" i="1"/>
  <c r="GP44" i="1"/>
  <c r="GQ44" i="1"/>
  <c r="GR44" i="1"/>
  <c r="GT44" i="1"/>
  <c r="GS44" i="1"/>
  <c r="GQ45" i="1"/>
  <c r="GR45" i="1"/>
  <c r="GS45" i="1"/>
  <c r="GT45" i="1"/>
  <c r="GP45" i="1"/>
  <c r="GP46" i="1"/>
  <c r="GQ46" i="1"/>
  <c r="GR46" i="1"/>
  <c r="GS46" i="1"/>
  <c r="GT46" i="1"/>
  <c r="GP47" i="1"/>
  <c r="GQ47" i="1"/>
  <c r="GR47" i="1"/>
  <c r="GS47" i="1"/>
  <c r="GT47" i="1"/>
  <c r="GP48" i="1"/>
  <c r="GR48" i="1"/>
  <c r="GS48" i="1"/>
  <c r="GT48" i="1"/>
  <c r="GQ48" i="1"/>
  <c r="GQ49" i="1"/>
  <c r="GR49" i="1"/>
  <c r="GS49" i="1"/>
  <c r="GP49" i="1"/>
  <c r="GT49" i="1"/>
  <c r="GQ50" i="1"/>
  <c r="GR50" i="1"/>
  <c r="GS50" i="1"/>
  <c r="GT50" i="1"/>
  <c r="GP50" i="1"/>
  <c r="GP51" i="1"/>
  <c r="GQ51" i="1"/>
  <c r="GS51" i="1"/>
  <c r="GT51" i="1"/>
  <c r="GR51" i="1"/>
  <c r="GP52" i="1"/>
  <c r="GQ52" i="1"/>
  <c r="GR52" i="1"/>
  <c r="GT52" i="1"/>
  <c r="GS52" i="1"/>
  <c r="GQ53" i="1"/>
  <c r="GR53" i="1"/>
  <c r="GS53" i="1"/>
  <c r="GT53" i="1"/>
  <c r="GP53" i="1"/>
  <c r="GP54" i="1"/>
  <c r="GR54" i="1"/>
  <c r="GS54" i="1"/>
  <c r="GT54" i="1"/>
  <c r="GQ54" i="1"/>
  <c r="GP55" i="1"/>
  <c r="GQ55" i="1"/>
  <c r="GR55" i="1"/>
  <c r="GS55" i="1"/>
  <c r="GT55" i="1"/>
  <c r="GP56" i="1"/>
  <c r="GR56" i="1"/>
  <c r="GT56" i="1"/>
  <c r="GQ56" i="1"/>
  <c r="GS56" i="1"/>
  <c r="GQ57" i="1"/>
  <c r="GR57" i="1"/>
  <c r="GS57" i="1"/>
  <c r="GP57" i="1"/>
  <c r="GT57" i="1"/>
  <c r="GP58" i="1"/>
  <c r="GQ58" i="1"/>
  <c r="GR58" i="1"/>
  <c r="GS58" i="1"/>
  <c r="GT58" i="1"/>
  <c r="GP59" i="1"/>
  <c r="GQ59" i="1"/>
  <c r="GR59" i="1"/>
  <c r="GS59" i="1"/>
  <c r="GT59" i="1"/>
  <c r="GP60" i="1"/>
  <c r="GQ60" i="1"/>
  <c r="GR60" i="1"/>
  <c r="GT60" i="1"/>
  <c r="GS60" i="1"/>
  <c r="GQ61" i="1"/>
  <c r="GR61" i="1"/>
  <c r="GS61" i="1"/>
  <c r="GT61" i="1"/>
  <c r="GP61" i="1"/>
  <c r="GR62" i="1"/>
  <c r="GS62" i="1"/>
  <c r="GT62" i="1"/>
  <c r="GP62" i="1"/>
  <c r="GQ62" i="1"/>
  <c r="GP63" i="1"/>
  <c r="GQ63" i="1"/>
  <c r="GS63" i="1"/>
  <c r="GT63" i="1"/>
  <c r="GR63" i="1"/>
  <c r="GP64" i="1"/>
  <c r="GR64" i="1"/>
  <c r="GT64" i="1"/>
  <c r="GQ64" i="1"/>
  <c r="GS64" i="1"/>
  <c r="GP65" i="1"/>
  <c r="GQ65" i="1"/>
  <c r="GR65" i="1"/>
  <c r="GS65" i="1"/>
  <c r="GT65" i="1"/>
  <c r="GP66" i="1"/>
  <c r="GQ66" i="1"/>
  <c r="GR66" i="1"/>
  <c r="GS66" i="1"/>
  <c r="GT66" i="1"/>
  <c r="GP67" i="1"/>
  <c r="GQ67" i="1"/>
  <c r="GR67" i="1"/>
  <c r="GS67" i="1"/>
  <c r="GT67" i="1"/>
  <c r="GP68" i="1"/>
  <c r="GQ68" i="1"/>
  <c r="GR68" i="1"/>
  <c r="GT68" i="1"/>
  <c r="GS68" i="1"/>
  <c r="GP69" i="1"/>
  <c r="GQ69" i="1"/>
  <c r="GR69" i="1"/>
  <c r="GS69" i="1"/>
  <c r="GT69" i="1"/>
  <c r="GP70" i="1"/>
  <c r="GR70" i="1"/>
  <c r="GS70" i="1"/>
  <c r="GT70" i="1"/>
  <c r="GQ70" i="1"/>
  <c r="GP71" i="1"/>
  <c r="GQ71" i="1"/>
  <c r="GS71" i="1"/>
  <c r="GT71" i="1"/>
  <c r="GR71" i="1"/>
  <c r="GP72" i="1"/>
  <c r="GR72" i="1"/>
  <c r="GT72" i="1"/>
  <c r="GQ72" i="1"/>
  <c r="GS72" i="1"/>
  <c r="GQ73" i="1"/>
  <c r="GR73" i="1"/>
  <c r="GS73" i="1"/>
  <c r="GP73" i="1"/>
  <c r="GT73" i="1"/>
  <c r="GR74" i="1"/>
  <c r="GS74" i="1"/>
  <c r="GT74" i="1"/>
  <c r="GP74" i="1"/>
  <c r="GQ74" i="1"/>
  <c r="GP75" i="1"/>
  <c r="GR75" i="1"/>
  <c r="GS75" i="1"/>
  <c r="GQ75" i="1"/>
  <c r="GT75" i="1"/>
  <c r="GR76" i="1"/>
  <c r="GT76" i="1"/>
  <c r="GP76" i="1"/>
  <c r="GQ76" i="1"/>
  <c r="GS76" i="1"/>
  <c r="GQ77" i="1"/>
  <c r="GR77" i="1"/>
  <c r="GT77" i="1"/>
  <c r="GP77" i="1"/>
  <c r="GS77" i="1"/>
  <c r="GP78" i="1"/>
  <c r="GR78" i="1"/>
  <c r="GS78" i="1"/>
  <c r="GT78" i="1"/>
  <c r="GQ78" i="1"/>
  <c r="GQ79" i="1"/>
  <c r="GS79" i="1"/>
  <c r="GT79" i="1"/>
  <c r="GP79" i="1"/>
  <c r="GR79" i="1"/>
  <c r="GP80" i="1"/>
  <c r="GR80" i="1"/>
  <c r="GS80" i="1"/>
  <c r="GT80" i="1"/>
  <c r="GQ80" i="1"/>
  <c r="GP81" i="1"/>
  <c r="GQ81" i="1"/>
  <c r="GR81" i="1"/>
  <c r="GS81" i="1"/>
  <c r="GT81" i="1"/>
  <c r="GP82" i="1"/>
  <c r="GR82" i="1"/>
  <c r="GS82" i="1"/>
  <c r="GT82" i="1"/>
  <c r="GQ82" i="1"/>
  <c r="GP83" i="1"/>
  <c r="GQ83" i="1"/>
  <c r="GR83" i="1"/>
  <c r="GS83" i="1"/>
  <c r="GT83" i="1"/>
  <c r="GP84" i="1"/>
  <c r="GQ84" i="1"/>
  <c r="GR84" i="1"/>
  <c r="GT84" i="1"/>
  <c r="GS84" i="1"/>
  <c r="GP85" i="1"/>
  <c r="GR85" i="1"/>
  <c r="GS85" i="1"/>
  <c r="GT85" i="1"/>
  <c r="GQ85" i="1"/>
  <c r="GP86" i="1"/>
  <c r="GQ86" i="1"/>
  <c r="GR86" i="1"/>
  <c r="GS86" i="1"/>
  <c r="GT86" i="1"/>
  <c r="GP87" i="1"/>
  <c r="GQ87" i="1"/>
  <c r="GR87" i="1"/>
  <c r="GS87" i="1"/>
  <c r="GT87" i="1"/>
  <c r="GP88" i="1"/>
  <c r="GR88" i="1"/>
  <c r="GS88" i="1"/>
  <c r="GQ88" i="1"/>
  <c r="GT88" i="1"/>
  <c r="GP89" i="1"/>
  <c r="GQ89" i="1"/>
  <c r="GR89" i="1"/>
  <c r="GS89" i="1"/>
  <c r="GT89" i="1"/>
  <c r="GP90" i="1"/>
  <c r="GR90" i="1"/>
  <c r="GS90" i="1"/>
  <c r="GT90" i="1"/>
  <c r="GQ90" i="1"/>
  <c r="GP91" i="1"/>
  <c r="GQ91" i="1"/>
  <c r="GR91" i="1"/>
  <c r="GS91" i="1"/>
  <c r="GT91" i="1"/>
  <c r="GP92" i="1"/>
  <c r="GQ92" i="1"/>
  <c r="GR92" i="1"/>
  <c r="GT92" i="1"/>
  <c r="GS92" i="1"/>
  <c r="GP93" i="1"/>
  <c r="GR93" i="1"/>
  <c r="GS93" i="1"/>
  <c r="GT93" i="1"/>
  <c r="GQ93" i="1"/>
  <c r="GP94" i="1"/>
  <c r="GQ94" i="1"/>
  <c r="GR94" i="1"/>
  <c r="GS94" i="1"/>
  <c r="GT94" i="1"/>
  <c r="GP95" i="1"/>
  <c r="GQ95" i="1"/>
  <c r="GR95" i="1"/>
  <c r="GS95" i="1"/>
  <c r="GT95" i="1"/>
  <c r="GP96" i="1"/>
  <c r="GR96" i="1"/>
  <c r="GS96" i="1"/>
  <c r="GQ96" i="1"/>
  <c r="GT96" i="1"/>
  <c r="GP97" i="1"/>
  <c r="GQ97" i="1"/>
  <c r="GR97" i="1"/>
  <c r="GS97" i="1"/>
  <c r="GT97" i="1"/>
  <c r="GP98" i="1"/>
  <c r="GR98" i="1"/>
  <c r="GS98" i="1"/>
  <c r="GT98" i="1"/>
  <c r="GQ98" i="1"/>
  <c r="GP99" i="1"/>
  <c r="GQ99" i="1"/>
  <c r="GR99" i="1"/>
  <c r="GS99" i="1"/>
  <c r="GT99" i="1"/>
  <c r="GP100" i="1"/>
  <c r="GQ100" i="1"/>
  <c r="GR100" i="1"/>
  <c r="GT100" i="1"/>
  <c r="GS100" i="1"/>
  <c r="GP101" i="1"/>
  <c r="GR101" i="1"/>
  <c r="GS101" i="1"/>
  <c r="GT101" i="1"/>
  <c r="GQ101" i="1"/>
  <c r="GQ102" i="1"/>
  <c r="GR102" i="1"/>
  <c r="GS102" i="1"/>
  <c r="GT102" i="1"/>
  <c r="GP102" i="1"/>
  <c r="GP103" i="1"/>
  <c r="GQ103" i="1"/>
  <c r="GR103" i="1"/>
  <c r="GS103" i="1"/>
  <c r="GT103" i="1"/>
  <c r="GP104" i="1"/>
  <c r="GR104" i="1"/>
  <c r="GS104" i="1"/>
  <c r="GQ104" i="1"/>
  <c r="GT104" i="1"/>
  <c r="GP105" i="1"/>
  <c r="GQ105" i="1"/>
  <c r="GR105" i="1"/>
  <c r="GS105" i="1"/>
  <c r="GT105" i="1"/>
  <c r="GP106" i="1"/>
  <c r="GR106" i="1"/>
  <c r="GS106" i="1"/>
  <c r="GT106" i="1"/>
  <c r="GQ106" i="1"/>
  <c r="GP107" i="1"/>
  <c r="GQ107" i="1"/>
  <c r="GR107" i="1"/>
  <c r="GS107" i="1"/>
  <c r="GT107" i="1"/>
  <c r="GP108" i="1"/>
  <c r="GQ108" i="1"/>
  <c r="GR108" i="1"/>
  <c r="GT108" i="1"/>
  <c r="GS108" i="1"/>
  <c r="GP109" i="1"/>
  <c r="GR109" i="1"/>
  <c r="GS109" i="1"/>
  <c r="GT109" i="1"/>
  <c r="GQ109" i="1"/>
  <c r="GQ110" i="1"/>
  <c r="GR110" i="1"/>
  <c r="GS110" i="1"/>
  <c r="GT110" i="1"/>
  <c r="GP110" i="1"/>
  <c r="GP111" i="1"/>
  <c r="GQ111" i="1"/>
  <c r="GR111" i="1"/>
  <c r="GS111" i="1"/>
  <c r="GT111" i="1"/>
  <c r="GP112" i="1"/>
  <c r="GR112" i="1"/>
  <c r="GS112" i="1"/>
  <c r="GQ112" i="1"/>
  <c r="GT112" i="1"/>
  <c r="GP113" i="1"/>
  <c r="GQ113" i="1"/>
  <c r="GR113" i="1"/>
  <c r="GS113" i="1"/>
  <c r="GT113" i="1"/>
  <c r="GP114" i="1"/>
  <c r="GR114" i="1"/>
  <c r="GS114" i="1"/>
  <c r="GT114" i="1"/>
  <c r="GQ114" i="1"/>
  <c r="GP115" i="1"/>
  <c r="GQ115" i="1"/>
  <c r="GR115" i="1"/>
  <c r="GS115" i="1"/>
  <c r="GT115" i="1"/>
  <c r="GP116" i="1"/>
  <c r="GQ116" i="1"/>
  <c r="GR116" i="1"/>
  <c r="GT116" i="1"/>
  <c r="GS116" i="1"/>
  <c r="GP117" i="1"/>
  <c r="GR117" i="1"/>
  <c r="GS117" i="1"/>
  <c r="GT117" i="1"/>
  <c r="GQ117" i="1"/>
  <c r="GQ118" i="1"/>
  <c r="GR118" i="1"/>
  <c r="GS118" i="1"/>
  <c r="GP118" i="1"/>
  <c r="GT118" i="1"/>
  <c r="GP119" i="1"/>
  <c r="GQ119" i="1"/>
  <c r="GR119" i="1"/>
  <c r="GS119" i="1"/>
  <c r="GT119" i="1"/>
  <c r="GP120" i="1"/>
  <c r="GR120" i="1"/>
  <c r="GS120" i="1"/>
  <c r="GQ120" i="1"/>
  <c r="GT120" i="1"/>
  <c r="GP121" i="1"/>
  <c r="GQ121" i="1"/>
  <c r="GR121" i="1"/>
  <c r="GS121" i="1"/>
  <c r="GT121" i="1"/>
  <c r="GP122" i="1"/>
  <c r="GR122" i="1"/>
  <c r="GS122" i="1"/>
  <c r="GT122" i="1"/>
  <c r="GQ122" i="1"/>
  <c r="GP123" i="1"/>
  <c r="GQ123" i="1"/>
  <c r="GR123" i="1"/>
  <c r="GS123" i="1"/>
  <c r="GT123" i="1"/>
  <c r="GP124" i="1"/>
  <c r="GQ124" i="1"/>
  <c r="GR124" i="1"/>
  <c r="GT124" i="1"/>
  <c r="GS124" i="1"/>
  <c r="GP125" i="1"/>
  <c r="GR125" i="1"/>
  <c r="GS125" i="1"/>
  <c r="GQ125" i="1"/>
  <c r="GT125" i="1"/>
  <c r="GQ126" i="1"/>
  <c r="GR126" i="1"/>
  <c r="GS126" i="1"/>
  <c r="GT126" i="1"/>
  <c r="GP126" i="1"/>
  <c r="GP127" i="1"/>
  <c r="GR127" i="1"/>
  <c r="GS127" i="1"/>
  <c r="GT127" i="1"/>
  <c r="GQ127" i="1"/>
  <c r="GP128" i="1"/>
  <c r="GR128" i="1"/>
  <c r="GS128" i="1"/>
  <c r="GQ128" i="1"/>
  <c r="GT128" i="1"/>
  <c r="GP8" i="1"/>
  <c r="GQ8" i="1"/>
  <c r="GR8" i="1"/>
  <c r="GS8" i="1"/>
  <c r="GT8" i="1"/>
  <c r="GQ9" i="1"/>
  <c r="GR9" i="1"/>
  <c r="GS9" i="1"/>
  <c r="GT9" i="1"/>
  <c r="GP7" i="1"/>
  <c r="GQ7" i="1"/>
  <c r="GR7" i="1"/>
  <c r="GS7" i="1"/>
  <c r="GT7" i="1"/>
  <c r="GP9" i="1"/>
  <c r="GK7" i="1"/>
  <c r="GL7" i="1"/>
  <c r="GM7" i="1"/>
  <c r="GN7" i="1"/>
  <c r="GO7" i="1"/>
  <c r="GJ7" i="1"/>
  <c r="FQ9" i="1"/>
  <c r="FQ10" i="1"/>
  <c r="FQ11" i="1"/>
  <c r="FQ12" i="1"/>
  <c r="FQ13" i="1"/>
  <c r="FQ14" i="1"/>
  <c r="FQ15" i="1"/>
  <c r="FQ16" i="1"/>
  <c r="FQ18" i="1"/>
  <c r="FQ19" i="1"/>
  <c r="FQ20" i="1"/>
  <c r="FQ21" i="1"/>
  <c r="FQ22" i="1"/>
  <c r="FQ23" i="1"/>
  <c r="FQ24" i="1"/>
  <c r="FQ25" i="1"/>
  <c r="FQ26" i="1"/>
  <c r="FQ27" i="1"/>
  <c r="FQ29" i="1"/>
  <c r="FQ30" i="1"/>
  <c r="FQ31" i="1"/>
  <c r="FQ32" i="1"/>
  <c r="FQ33" i="1"/>
  <c r="FQ34" i="1"/>
  <c r="FQ35" i="1"/>
  <c r="FQ36" i="1"/>
  <c r="FQ37" i="1"/>
  <c r="FQ38" i="1"/>
  <c r="FQ40" i="1"/>
  <c r="FQ41" i="1"/>
  <c r="FQ42" i="1"/>
  <c r="FQ43" i="1"/>
  <c r="FQ44" i="1"/>
  <c r="FQ45" i="1"/>
  <c r="FQ46" i="1"/>
  <c r="FQ47" i="1"/>
  <c r="FQ48" i="1"/>
  <c r="FQ49" i="1"/>
  <c r="FQ51" i="1"/>
  <c r="FQ52" i="1"/>
  <c r="FQ53" i="1"/>
  <c r="FQ54" i="1"/>
  <c r="FQ55" i="1"/>
  <c r="FQ56" i="1"/>
  <c r="FQ57" i="1"/>
  <c r="FQ58" i="1"/>
  <c r="FQ59" i="1"/>
  <c r="FQ60" i="1"/>
  <c r="FQ62" i="1"/>
  <c r="FQ63" i="1"/>
  <c r="FQ64" i="1"/>
  <c r="FQ65" i="1"/>
  <c r="FQ66" i="1"/>
  <c r="FQ67" i="1"/>
  <c r="FQ68" i="1"/>
  <c r="FQ69" i="1"/>
  <c r="FQ70" i="1"/>
  <c r="FQ71" i="1"/>
  <c r="FQ73" i="1"/>
  <c r="FQ74" i="1"/>
  <c r="FQ75" i="1"/>
  <c r="FQ76" i="1"/>
  <c r="FQ77" i="1"/>
  <c r="FQ78" i="1"/>
  <c r="FQ79" i="1"/>
  <c r="FQ80" i="1"/>
  <c r="FQ81" i="1"/>
  <c r="FQ82" i="1"/>
  <c r="FQ84" i="1"/>
  <c r="FQ85" i="1"/>
  <c r="FQ86" i="1"/>
  <c r="FQ87" i="1"/>
  <c r="FQ88" i="1"/>
  <c r="FQ89" i="1"/>
  <c r="FQ90" i="1"/>
  <c r="FQ91" i="1"/>
  <c r="FQ92" i="1"/>
  <c r="FQ93" i="1"/>
  <c r="FQ95" i="1"/>
  <c r="FQ96" i="1"/>
  <c r="FQ97" i="1"/>
  <c r="FQ98" i="1"/>
  <c r="FQ99" i="1"/>
  <c r="FQ100" i="1"/>
  <c r="FQ101" i="1"/>
  <c r="FQ102" i="1"/>
  <c r="FQ103" i="1"/>
  <c r="FQ104" i="1"/>
  <c r="FQ106" i="1"/>
  <c r="FQ107" i="1"/>
  <c r="FQ108" i="1"/>
  <c r="FQ109" i="1"/>
  <c r="FQ110" i="1"/>
  <c r="FQ111" i="1"/>
  <c r="FQ112" i="1"/>
  <c r="FQ113" i="1"/>
  <c r="FQ114" i="1"/>
  <c r="FQ115" i="1"/>
  <c r="FQ117" i="1"/>
  <c r="FQ118" i="1"/>
  <c r="FQ119" i="1"/>
  <c r="FQ120" i="1"/>
  <c r="FQ121" i="1"/>
  <c r="FQ122" i="1"/>
  <c r="FQ123" i="1"/>
  <c r="FQ124" i="1"/>
  <c r="FQ125" i="1"/>
  <c r="FQ126" i="1"/>
  <c r="FQ128" i="1"/>
  <c r="FQ8" i="1"/>
  <c r="FN7" i="1"/>
  <c r="FO7" i="1"/>
  <c r="FP7" i="1"/>
  <c r="FQ7" i="1"/>
  <c r="U7" i="1"/>
  <c r="V7" i="1"/>
  <c r="T7" i="1"/>
  <c r="CA7" i="1"/>
  <c r="BW10" i="1"/>
  <c r="BX10" i="1"/>
  <c r="BY10" i="1"/>
  <c r="BZ10" i="1"/>
  <c r="BW11" i="1"/>
  <c r="BX11" i="1"/>
  <c r="BY11" i="1"/>
  <c r="BZ11" i="1"/>
  <c r="BW12" i="1"/>
  <c r="BX12" i="1"/>
  <c r="BY12" i="1"/>
  <c r="BZ12" i="1"/>
  <c r="BW13" i="1"/>
  <c r="BX13" i="1"/>
  <c r="BY13" i="1"/>
  <c r="BZ13" i="1"/>
  <c r="BW14" i="1"/>
  <c r="BX14" i="1"/>
  <c r="BY14" i="1"/>
  <c r="BZ14" i="1"/>
  <c r="BW15" i="1"/>
  <c r="BX15" i="1"/>
  <c r="BY15" i="1"/>
  <c r="BZ15" i="1"/>
  <c r="BW16" i="1"/>
  <c r="BX16" i="1"/>
  <c r="BY16" i="1"/>
  <c r="BZ16" i="1"/>
  <c r="BW17" i="1"/>
  <c r="BX17" i="1"/>
  <c r="BY17" i="1"/>
  <c r="BZ17" i="1"/>
  <c r="BW18" i="1"/>
  <c r="BX18" i="1"/>
  <c r="BY18" i="1"/>
  <c r="BZ18" i="1"/>
  <c r="BW19" i="1"/>
  <c r="BX19" i="1"/>
  <c r="BY19" i="1"/>
  <c r="BZ19" i="1"/>
  <c r="BW20" i="1"/>
  <c r="BX20" i="1"/>
  <c r="BY20" i="1"/>
  <c r="BZ20" i="1"/>
  <c r="BW21" i="1"/>
  <c r="BX21" i="1"/>
  <c r="BY21" i="1"/>
  <c r="BZ21" i="1"/>
  <c r="BW22" i="1"/>
  <c r="BX22" i="1"/>
  <c r="BY22" i="1"/>
  <c r="BZ22" i="1"/>
  <c r="BW23" i="1"/>
  <c r="BX23" i="1"/>
  <c r="BY23" i="1"/>
  <c r="BZ23" i="1"/>
  <c r="BW24" i="1"/>
  <c r="BX24" i="1"/>
  <c r="BY24" i="1"/>
  <c r="BZ24" i="1"/>
  <c r="BW25" i="1"/>
  <c r="BX25" i="1"/>
  <c r="BY25" i="1"/>
  <c r="BZ25" i="1"/>
  <c r="BW26" i="1"/>
  <c r="BX26" i="1"/>
  <c r="BY26" i="1"/>
  <c r="BZ26" i="1"/>
  <c r="BW27" i="1"/>
  <c r="BX27" i="1"/>
  <c r="BY27" i="1"/>
  <c r="BZ27" i="1"/>
  <c r="BW28" i="1"/>
  <c r="BX28" i="1"/>
  <c r="BY28" i="1"/>
  <c r="BZ28" i="1"/>
  <c r="BW29" i="1"/>
  <c r="BX29" i="1"/>
  <c r="BY29" i="1"/>
  <c r="BZ29" i="1"/>
  <c r="BW30" i="1"/>
  <c r="BX30" i="1"/>
  <c r="BY30" i="1"/>
  <c r="BZ30" i="1"/>
  <c r="BW31" i="1"/>
  <c r="BX31" i="1"/>
  <c r="BY31" i="1"/>
  <c r="BZ31" i="1"/>
  <c r="BW32" i="1"/>
  <c r="BX32" i="1"/>
  <c r="BY32" i="1"/>
  <c r="BZ32" i="1"/>
  <c r="BW33" i="1"/>
  <c r="BX33" i="1"/>
  <c r="BY33" i="1"/>
  <c r="BZ33" i="1"/>
  <c r="BW34" i="1"/>
  <c r="BX34" i="1"/>
  <c r="BY34" i="1"/>
  <c r="BZ34" i="1"/>
  <c r="BW35" i="1"/>
  <c r="BX35" i="1"/>
  <c r="BY35" i="1"/>
  <c r="BZ35" i="1"/>
  <c r="BW36" i="1"/>
  <c r="BX36" i="1"/>
  <c r="BY36" i="1"/>
  <c r="BZ36" i="1"/>
  <c r="BW37" i="1"/>
  <c r="BX37" i="1"/>
  <c r="BY37" i="1"/>
  <c r="BZ37" i="1"/>
  <c r="BW38" i="1"/>
  <c r="BX38" i="1"/>
  <c r="BY38" i="1"/>
  <c r="BZ38" i="1"/>
  <c r="BW39" i="1"/>
  <c r="BX39" i="1"/>
  <c r="BY39" i="1"/>
  <c r="BZ39" i="1"/>
  <c r="BW40" i="1"/>
  <c r="BX40" i="1"/>
  <c r="BY40" i="1"/>
  <c r="BZ40" i="1"/>
  <c r="BW41" i="1"/>
  <c r="BX41" i="1"/>
  <c r="BY41" i="1"/>
  <c r="BZ41" i="1"/>
  <c r="BW42" i="1"/>
  <c r="BX42" i="1"/>
  <c r="BY42" i="1"/>
  <c r="BZ42" i="1"/>
  <c r="BW43" i="1"/>
  <c r="BX43" i="1"/>
  <c r="BY43" i="1"/>
  <c r="BZ43" i="1"/>
  <c r="BW44" i="1"/>
  <c r="BX44" i="1"/>
  <c r="BY44" i="1"/>
  <c r="BZ44" i="1"/>
  <c r="BW45" i="1"/>
  <c r="BX45" i="1"/>
  <c r="BY45" i="1"/>
  <c r="BZ45" i="1"/>
  <c r="BW46" i="1"/>
  <c r="BX46" i="1"/>
  <c r="BY46" i="1"/>
  <c r="BZ46" i="1"/>
  <c r="BW47" i="1"/>
  <c r="BX47" i="1"/>
  <c r="BY47" i="1"/>
  <c r="BZ47" i="1"/>
  <c r="BW48" i="1"/>
  <c r="BX48" i="1"/>
  <c r="BY48" i="1"/>
  <c r="BZ48" i="1"/>
  <c r="BW49" i="1"/>
  <c r="BX49" i="1"/>
  <c r="BY49" i="1"/>
  <c r="BZ49" i="1"/>
  <c r="BW50" i="1"/>
  <c r="BX50" i="1"/>
  <c r="BY50" i="1"/>
  <c r="BZ50" i="1"/>
  <c r="BW51" i="1"/>
  <c r="BX51" i="1"/>
  <c r="BY51" i="1"/>
  <c r="BZ51" i="1"/>
  <c r="BW52" i="1"/>
  <c r="BX52" i="1"/>
  <c r="BY52" i="1"/>
  <c r="BZ52" i="1"/>
  <c r="BW53" i="1"/>
  <c r="BX53" i="1"/>
  <c r="BY53" i="1"/>
  <c r="BZ53" i="1"/>
  <c r="BW54" i="1"/>
  <c r="BX54" i="1"/>
  <c r="BY54" i="1"/>
  <c r="BZ54" i="1"/>
  <c r="BW55" i="1"/>
  <c r="BX55" i="1"/>
  <c r="BY55" i="1"/>
  <c r="BZ55" i="1"/>
  <c r="BW56" i="1"/>
  <c r="BX56" i="1"/>
  <c r="BY56" i="1"/>
  <c r="BZ56" i="1"/>
  <c r="BW57" i="1"/>
  <c r="BX57" i="1"/>
  <c r="BY57" i="1"/>
  <c r="BZ57" i="1"/>
  <c r="BW58" i="1"/>
  <c r="BX58" i="1"/>
  <c r="BY58" i="1"/>
  <c r="BZ58" i="1"/>
  <c r="BW59" i="1"/>
  <c r="BX59" i="1"/>
  <c r="BY59" i="1"/>
  <c r="BZ59" i="1"/>
  <c r="BW60" i="1"/>
  <c r="BX60" i="1"/>
  <c r="BY60" i="1"/>
  <c r="BZ60" i="1"/>
  <c r="BW61" i="1"/>
  <c r="BX61" i="1"/>
  <c r="BY61" i="1"/>
  <c r="BZ61" i="1"/>
  <c r="BW62" i="1"/>
  <c r="BX62" i="1"/>
  <c r="BY62" i="1"/>
  <c r="BZ62" i="1"/>
  <c r="BW63" i="1"/>
  <c r="BX63" i="1"/>
  <c r="BY63" i="1"/>
  <c r="BZ63" i="1"/>
  <c r="BW64" i="1"/>
  <c r="BX64" i="1"/>
  <c r="BY64" i="1"/>
  <c r="BZ64" i="1"/>
  <c r="BW65" i="1"/>
  <c r="BX65" i="1"/>
  <c r="BY65" i="1"/>
  <c r="BZ65" i="1"/>
  <c r="BW66" i="1"/>
  <c r="BX66" i="1"/>
  <c r="BY66" i="1"/>
  <c r="BZ66" i="1"/>
  <c r="BW67" i="1"/>
  <c r="BX67" i="1"/>
  <c r="BY67" i="1"/>
  <c r="BZ67" i="1"/>
  <c r="BW68" i="1"/>
  <c r="BX68" i="1"/>
  <c r="BY68" i="1"/>
  <c r="BZ68" i="1"/>
  <c r="BW69" i="1"/>
  <c r="BX69" i="1"/>
  <c r="BY69" i="1"/>
  <c r="BZ69" i="1"/>
  <c r="BW70" i="1"/>
  <c r="BX70" i="1"/>
  <c r="BY70" i="1"/>
  <c r="BZ70" i="1"/>
  <c r="BW71" i="1"/>
  <c r="BX71" i="1"/>
  <c r="BY71" i="1"/>
  <c r="BZ71" i="1"/>
  <c r="BW72" i="1"/>
  <c r="BX72" i="1"/>
  <c r="BY72" i="1"/>
  <c r="BZ72" i="1"/>
  <c r="BW73" i="1"/>
  <c r="BX73" i="1"/>
  <c r="BY73" i="1"/>
  <c r="BZ73" i="1"/>
  <c r="BW74" i="1"/>
  <c r="BX74" i="1"/>
  <c r="BY74" i="1"/>
  <c r="BZ74" i="1"/>
  <c r="BW75" i="1"/>
  <c r="BX75" i="1"/>
  <c r="BY75" i="1"/>
  <c r="BZ75" i="1"/>
  <c r="BW76" i="1"/>
  <c r="BX76" i="1"/>
  <c r="BY76" i="1"/>
  <c r="BZ76" i="1"/>
  <c r="BW77" i="1"/>
  <c r="BX77" i="1"/>
  <c r="BY77" i="1"/>
  <c r="BZ77" i="1"/>
  <c r="BW78" i="1"/>
  <c r="BX78" i="1"/>
  <c r="BY78" i="1"/>
  <c r="BZ78" i="1"/>
  <c r="BW79" i="1"/>
  <c r="BX79" i="1"/>
  <c r="BY79" i="1"/>
  <c r="BZ79" i="1"/>
  <c r="BW80" i="1"/>
  <c r="BX80" i="1"/>
  <c r="BY80" i="1"/>
  <c r="BZ80" i="1"/>
  <c r="BW81" i="1"/>
  <c r="BX81" i="1"/>
  <c r="BY81" i="1"/>
  <c r="BZ81" i="1"/>
  <c r="BW82" i="1"/>
  <c r="BX82" i="1"/>
  <c r="BY82" i="1"/>
  <c r="BZ82" i="1"/>
  <c r="BW83" i="1"/>
  <c r="BX83" i="1"/>
  <c r="BY83" i="1"/>
  <c r="BZ83" i="1"/>
  <c r="BW84" i="1"/>
  <c r="BX84" i="1"/>
  <c r="BY84" i="1"/>
  <c r="BZ84" i="1"/>
  <c r="BW85" i="1"/>
  <c r="BX85" i="1"/>
  <c r="BY85" i="1"/>
  <c r="BZ85" i="1"/>
  <c r="BW86" i="1"/>
  <c r="BX86" i="1"/>
  <c r="BY86" i="1"/>
  <c r="BZ86" i="1"/>
  <c r="BW87" i="1"/>
  <c r="BX87" i="1"/>
  <c r="BY87" i="1"/>
  <c r="BZ87" i="1"/>
  <c r="BW88" i="1"/>
  <c r="BX88" i="1"/>
  <c r="BY88" i="1"/>
  <c r="BZ88" i="1"/>
  <c r="BW89" i="1"/>
  <c r="BX89" i="1"/>
  <c r="BY89" i="1"/>
  <c r="BZ89" i="1"/>
  <c r="BW90" i="1"/>
  <c r="BX90" i="1"/>
  <c r="BY90" i="1"/>
  <c r="BZ90" i="1"/>
  <c r="BW91" i="1"/>
  <c r="BX91" i="1"/>
  <c r="BY91" i="1"/>
  <c r="BZ91" i="1"/>
  <c r="BW92" i="1"/>
  <c r="BX92" i="1"/>
  <c r="BY92" i="1"/>
  <c r="BZ92" i="1"/>
  <c r="BW93" i="1"/>
  <c r="BX93" i="1"/>
  <c r="BY93" i="1"/>
  <c r="BZ93" i="1"/>
  <c r="BW94" i="1"/>
  <c r="BX94" i="1"/>
  <c r="BY94" i="1"/>
  <c r="BZ94" i="1"/>
  <c r="BW95" i="1"/>
  <c r="BX95" i="1"/>
  <c r="BY95" i="1"/>
  <c r="BZ95" i="1"/>
  <c r="BW96" i="1"/>
  <c r="BX96" i="1"/>
  <c r="BY96" i="1"/>
  <c r="BZ96" i="1"/>
  <c r="BW97" i="1"/>
  <c r="BX97" i="1"/>
  <c r="BY97" i="1"/>
  <c r="BZ97" i="1"/>
  <c r="BW98" i="1"/>
  <c r="BX98" i="1"/>
  <c r="BY98" i="1"/>
  <c r="BZ98" i="1"/>
  <c r="BW99" i="1"/>
  <c r="BX99" i="1"/>
  <c r="BY99" i="1"/>
  <c r="BZ99" i="1"/>
  <c r="BW100" i="1"/>
  <c r="BX100" i="1"/>
  <c r="BY100" i="1"/>
  <c r="BZ100" i="1"/>
  <c r="BW101" i="1"/>
  <c r="BX101" i="1"/>
  <c r="BY101" i="1"/>
  <c r="BZ101" i="1"/>
  <c r="BW102" i="1"/>
  <c r="BX102" i="1"/>
  <c r="BY102" i="1"/>
  <c r="BZ102" i="1"/>
  <c r="BW103" i="1"/>
  <c r="BX103" i="1"/>
  <c r="BY103" i="1"/>
  <c r="BZ103" i="1"/>
  <c r="BW104" i="1"/>
  <c r="BX104" i="1"/>
  <c r="BY104" i="1"/>
  <c r="BZ104" i="1"/>
  <c r="BW105" i="1"/>
  <c r="BX105" i="1"/>
  <c r="BY105" i="1"/>
  <c r="BZ105" i="1"/>
  <c r="BW106" i="1"/>
  <c r="BX106" i="1"/>
  <c r="BY106" i="1"/>
  <c r="BZ106" i="1"/>
  <c r="BW107" i="1"/>
  <c r="BX107" i="1"/>
  <c r="BY107" i="1"/>
  <c r="BZ107" i="1"/>
  <c r="BW108" i="1"/>
  <c r="BX108" i="1"/>
  <c r="BY108" i="1"/>
  <c r="BZ108" i="1"/>
  <c r="BW109" i="1"/>
  <c r="BX109" i="1"/>
  <c r="BY109" i="1"/>
  <c r="BZ109" i="1"/>
  <c r="BW110" i="1"/>
  <c r="BX110" i="1"/>
  <c r="BY110" i="1"/>
  <c r="BZ110" i="1"/>
  <c r="BW111" i="1"/>
  <c r="BX111" i="1"/>
  <c r="BY111" i="1"/>
  <c r="BZ111" i="1"/>
  <c r="BW112" i="1"/>
  <c r="BX112" i="1"/>
  <c r="BY112" i="1"/>
  <c r="BZ112" i="1"/>
  <c r="BW113" i="1"/>
  <c r="BX113" i="1"/>
  <c r="BY113" i="1"/>
  <c r="BZ113" i="1"/>
  <c r="BW114" i="1"/>
  <c r="BX114" i="1"/>
  <c r="BY114" i="1"/>
  <c r="BZ114" i="1"/>
  <c r="BW115" i="1"/>
  <c r="BX115" i="1"/>
  <c r="BY115" i="1"/>
  <c r="BZ115" i="1"/>
  <c r="BW116" i="1"/>
  <c r="BX116" i="1"/>
  <c r="BY116" i="1"/>
  <c r="BZ116" i="1"/>
  <c r="BW117" i="1"/>
  <c r="BX117" i="1"/>
  <c r="BY117" i="1"/>
  <c r="BZ117" i="1"/>
  <c r="BW118" i="1"/>
  <c r="BX118" i="1"/>
  <c r="BY118" i="1"/>
  <c r="BZ118" i="1"/>
  <c r="BW119" i="1"/>
  <c r="BX119" i="1"/>
  <c r="BY119" i="1"/>
  <c r="BZ119" i="1"/>
  <c r="BW120" i="1"/>
  <c r="BX120" i="1"/>
  <c r="BY120" i="1"/>
  <c r="BZ120" i="1"/>
  <c r="BW121" i="1"/>
  <c r="BX121" i="1"/>
  <c r="BY121" i="1"/>
  <c r="BZ121" i="1"/>
  <c r="BW122" i="1"/>
  <c r="BX122" i="1"/>
  <c r="BY122" i="1"/>
  <c r="BZ122" i="1"/>
  <c r="BW123" i="1"/>
  <c r="BX123" i="1"/>
  <c r="BY123" i="1"/>
  <c r="BZ123" i="1"/>
  <c r="BW124" i="1"/>
  <c r="BX124" i="1"/>
  <c r="BY124" i="1"/>
  <c r="BZ124" i="1"/>
  <c r="BW125" i="1"/>
  <c r="BX125" i="1"/>
  <c r="BY125" i="1"/>
  <c r="BZ125" i="1"/>
  <c r="BW126" i="1"/>
  <c r="BX126" i="1"/>
  <c r="BY126" i="1"/>
  <c r="BZ126" i="1"/>
  <c r="BW127" i="1"/>
  <c r="BX127" i="1"/>
  <c r="BY127" i="1"/>
  <c r="BZ127" i="1"/>
  <c r="BW128" i="1"/>
  <c r="BX128" i="1"/>
  <c r="BY128" i="1"/>
  <c r="BZ128" i="1"/>
  <c r="BW8" i="1"/>
  <c r="BX8" i="1"/>
  <c r="BY8" i="1"/>
  <c r="BZ8" i="1"/>
  <c r="BX9" i="1"/>
  <c r="BY9" i="1"/>
  <c r="BZ9" i="1"/>
  <c r="BW9" i="1"/>
  <c r="BZ7" i="1"/>
  <c r="BY7" i="1"/>
  <c r="BX7" i="1"/>
  <c r="BW7" i="1"/>
  <c r="BV7" i="1"/>
  <c r="BU7" i="1"/>
  <c r="BT7" i="1"/>
  <c r="BS7" i="1"/>
  <c r="FX10" i="1"/>
  <c r="FY10" i="1"/>
  <c r="FX11" i="1"/>
  <c r="FY11" i="1"/>
  <c r="FX12" i="1"/>
  <c r="FY12" i="1"/>
  <c r="FX13" i="1"/>
  <c r="FY13" i="1"/>
  <c r="FX14" i="1"/>
  <c r="FY14" i="1"/>
  <c r="FX15" i="1"/>
  <c r="FY15" i="1"/>
  <c r="FX16" i="1"/>
  <c r="FY16" i="1"/>
  <c r="FX17" i="1"/>
  <c r="FY17" i="1"/>
  <c r="FX18" i="1"/>
  <c r="FY18" i="1"/>
  <c r="FX19" i="1"/>
  <c r="FY19" i="1"/>
  <c r="FX20" i="1"/>
  <c r="FY20" i="1"/>
  <c r="FX21" i="1"/>
  <c r="FY21" i="1"/>
  <c r="FX22" i="1"/>
  <c r="FY22" i="1"/>
  <c r="FX23" i="1"/>
  <c r="FY23" i="1"/>
  <c r="FX24" i="1"/>
  <c r="FY24" i="1"/>
  <c r="FX25" i="1"/>
  <c r="FY25" i="1"/>
  <c r="FX26" i="1"/>
  <c r="FY26" i="1"/>
  <c r="FX27" i="1"/>
  <c r="FY27" i="1"/>
  <c r="FX28" i="1"/>
  <c r="FY28" i="1"/>
  <c r="FX29" i="1"/>
  <c r="FY29" i="1"/>
  <c r="FX30" i="1"/>
  <c r="FY30" i="1"/>
  <c r="FX31" i="1"/>
  <c r="FY31" i="1"/>
  <c r="FX32" i="1"/>
  <c r="FY32" i="1"/>
  <c r="FX33" i="1"/>
  <c r="FY33" i="1"/>
  <c r="FX34" i="1"/>
  <c r="FY34" i="1"/>
  <c r="FX35" i="1"/>
  <c r="FY35" i="1"/>
  <c r="FX36" i="1"/>
  <c r="FY36" i="1"/>
  <c r="FX37" i="1"/>
  <c r="FY37" i="1"/>
  <c r="FX38" i="1"/>
  <c r="FY38" i="1"/>
  <c r="FX39" i="1"/>
  <c r="FY39" i="1"/>
  <c r="FX40" i="1"/>
  <c r="FY40" i="1"/>
  <c r="FX41" i="1"/>
  <c r="FY41" i="1"/>
  <c r="FX42" i="1"/>
  <c r="FY42" i="1"/>
  <c r="FX43" i="1"/>
  <c r="FY43" i="1"/>
  <c r="FX44" i="1"/>
  <c r="FY44" i="1"/>
  <c r="FX45" i="1"/>
  <c r="FY45" i="1"/>
  <c r="FX46" i="1"/>
  <c r="FY46" i="1"/>
  <c r="FX47" i="1"/>
  <c r="FY47" i="1"/>
  <c r="FX48" i="1"/>
  <c r="FY48" i="1"/>
  <c r="FX49" i="1"/>
  <c r="FY49" i="1"/>
  <c r="FX50" i="1"/>
  <c r="FY50" i="1"/>
  <c r="FX51" i="1"/>
  <c r="FY51" i="1"/>
  <c r="FX52" i="1"/>
  <c r="FY52" i="1"/>
  <c r="FX53" i="1"/>
  <c r="FY53" i="1"/>
  <c r="FX54" i="1"/>
  <c r="FY54" i="1"/>
  <c r="FX55" i="1"/>
  <c r="FY55" i="1"/>
  <c r="FX56" i="1"/>
  <c r="FY56" i="1"/>
  <c r="FX57" i="1"/>
  <c r="FY57" i="1"/>
  <c r="FX58" i="1"/>
  <c r="FY58" i="1"/>
  <c r="FX59" i="1"/>
  <c r="FY59" i="1"/>
  <c r="FX60" i="1"/>
  <c r="FY60" i="1"/>
  <c r="FX61" i="1"/>
  <c r="FY61" i="1"/>
  <c r="FX62" i="1"/>
  <c r="FY62" i="1"/>
  <c r="FX63" i="1"/>
  <c r="FY63" i="1"/>
  <c r="FX64" i="1"/>
  <c r="FY64" i="1"/>
  <c r="FX65" i="1"/>
  <c r="FY65" i="1"/>
  <c r="FX66" i="1"/>
  <c r="FY66" i="1"/>
  <c r="FX67" i="1"/>
  <c r="FY67" i="1"/>
  <c r="FX68" i="1"/>
  <c r="FY68" i="1"/>
  <c r="FX69" i="1"/>
  <c r="FY69" i="1"/>
  <c r="FX70" i="1"/>
  <c r="FY70" i="1"/>
  <c r="FX71" i="1"/>
  <c r="FY71" i="1"/>
  <c r="FX72" i="1"/>
  <c r="FY72" i="1"/>
  <c r="FX73" i="1"/>
  <c r="FY73" i="1"/>
  <c r="FX74" i="1"/>
  <c r="FY74" i="1"/>
  <c r="FX75" i="1"/>
  <c r="FY75" i="1"/>
  <c r="FX76" i="1"/>
  <c r="FY76" i="1"/>
  <c r="FX77" i="1"/>
  <c r="FY77" i="1"/>
  <c r="FX78" i="1"/>
  <c r="FY78" i="1"/>
  <c r="FX79" i="1"/>
  <c r="FY79" i="1"/>
  <c r="FX80" i="1"/>
  <c r="FY80" i="1"/>
  <c r="FX81" i="1"/>
  <c r="FY81" i="1"/>
  <c r="FX82" i="1"/>
  <c r="FY82" i="1"/>
  <c r="FX83" i="1"/>
  <c r="FY83" i="1"/>
  <c r="FX84" i="1"/>
  <c r="FY84" i="1"/>
  <c r="FX85" i="1"/>
  <c r="FY85" i="1"/>
  <c r="FX86" i="1"/>
  <c r="FY86" i="1"/>
  <c r="FX87" i="1"/>
  <c r="FY87" i="1"/>
  <c r="FX88" i="1"/>
  <c r="FY88" i="1"/>
  <c r="FX89" i="1"/>
  <c r="FY89" i="1"/>
  <c r="FX90" i="1"/>
  <c r="FY90" i="1"/>
  <c r="FX91" i="1"/>
  <c r="FY91" i="1"/>
  <c r="FX92" i="1"/>
  <c r="FY92" i="1"/>
  <c r="FX93" i="1"/>
  <c r="FY93" i="1"/>
  <c r="FX94" i="1"/>
  <c r="FY94" i="1"/>
  <c r="FX95" i="1"/>
  <c r="FY95" i="1"/>
  <c r="FX96" i="1"/>
  <c r="FY96" i="1"/>
  <c r="FX97" i="1"/>
  <c r="FY97" i="1"/>
  <c r="FX98" i="1"/>
  <c r="FY98" i="1"/>
  <c r="FX99" i="1"/>
  <c r="FY99" i="1"/>
  <c r="FX100" i="1"/>
  <c r="FY100" i="1"/>
  <c r="FX101" i="1"/>
  <c r="FY101" i="1"/>
  <c r="FX102" i="1"/>
  <c r="FY102" i="1"/>
  <c r="FX103" i="1"/>
  <c r="FY103" i="1"/>
  <c r="FX104" i="1"/>
  <c r="FY104" i="1"/>
  <c r="FX105" i="1"/>
  <c r="FY105" i="1"/>
  <c r="FX106" i="1"/>
  <c r="FY106" i="1"/>
  <c r="FX107" i="1"/>
  <c r="FY107" i="1"/>
  <c r="FX108" i="1"/>
  <c r="FY108" i="1"/>
  <c r="FX109" i="1"/>
  <c r="FY109" i="1"/>
  <c r="FX110" i="1"/>
  <c r="FY110" i="1"/>
  <c r="FX111" i="1"/>
  <c r="FY111" i="1"/>
  <c r="FX112" i="1"/>
  <c r="FY112" i="1"/>
  <c r="FX113" i="1"/>
  <c r="FY113" i="1"/>
  <c r="FX114" i="1"/>
  <c r="FY114" i="1"/>
  <c r="FX115" i="1"/>
  <c r="FY115" i="1"/>
  <c r="FX116" i="1"/>
  <c r="FY116" i="1"/>
  <c r="FX117" i="1"/>
  <c r="FY117" i="1"/>
  <c r="FX118" i="1"/>
  <c r="FY118" i="1"/>
  <c r="FX119" i="1"/>
  <c r="FY119" i="1"/>
  <c r="FX120" i="1"/>
  <c r="FY120" i="1"/>
  <c r="FX121" i="1"/>
  <c r="FY121" i="1"/>
  <c r="FX122" i="1"/>
  <c r="FY122" i="1"/>
  <c r="FX123" i="1"/>
  <c r="FY123" i="1"/>
  <c r="FX124" i="1"/>
  <c r="FY124" i="1"/>
  <c r="FX125" i="1"/>
  <c r="FY125" i="1"/>
  <c r="FX126" i="1"/>
  <c r="FY126" i="1"/>
  <c r="FX127" i="1"/>
  <c r="FY127" i="1"/>
  <c r="FX128" i="1"/>
  <c r="FY128" i="1"/>
  <c r="FX8" i="1"/>
  <c r="FY8" i="1"/>
  <c r="FY9" i="1"/>
  <c r="FX9" i="1"/>
  <c r="FY7" i="1"/>
  <c r="FU7" i="1"/>
  <c r="FV7" i="1"/>
  <c r="FW7" i="1"/>
  <c r="FX7" i="1"/>
  <c r="FT10" i="1"/>
  <c r="FT11" i="1"/>
  <c r="FT12" i="1"/>
  <c r="FT13" i="1"/>
  <c r="FT14" i="1"/>
  <c r="FT15" i="1"/>
  <c r="FT16" i="1"/>
  <c r="FT17" i="1"/>
  <c r="FT18" i="1"/>
  <c r="FT19" i="1"/>
  <c r="FT20" i="1"/>
  <c r="FT21" i="1"/>
  <c r="FT22" i="1"/>
  <c r="FT23" i="1"/>
  <c r="FT24" i="1"/>
  <c r="FT25" i="1"/>
  <c r="FT26" i="1"/>
  <c r="FT27" i="1"/>
  <c r="FT28" i="1"/>
  <c r="FT29" i="1"/>
  <c r="FT30" i="1"/>
  <c r="FT31" i="1"/>
  <c r="FT32" i="1"/>
  <c r="FT33" i="1"/>
  <c r="FT34" i="1"/>
  <c r="FT35" i="1"/>
  <c r="FT36" i="1"/>
  <c r="FT37" i="1"/>
  <c r="FT38" i="1"/>
  <c r="FT39" i="1"/>
  <c r="FT40" i="1"/>
  <c r="FT41" i="1"/>
  <c r="FT42" i="1"/>
  <c r="FT43" i="1"/>
  <c r="FT44" i="1"/>
  <c r="FT45" i="1"/>
  <c r="FT46" i="1"/>
  <c r="FT47" i="1"/>
  <c r="FT48" i="1"/>
  <c r="FT49" i="1"/>
  <c r="FT50" i="1"/>
  <c r="FT51" i="1"/>
  <c r="FT52" i="1"/>
  <c r="FT53" i="1"/>
  <c r="FT54" i="1"/>
  <c r="FT55" i="1"/>
  <c r="FT56" i="1"/>
  <c r="FT57" i="1"/>
  <c r="FT58" i="1"/>
  <c r="FT59" i="1"/>
  <c r="FT60" i="1"/>
  <c r="FT61" i="1"/>
  <c r="FT62" i="1"/>
  <c r="FT63" i="1"/>
  <c r="FT64" i="1"/>
  <c r="FT65" i="1"/>
  <c r="FT66" i="1"/>
  <c r="FT67" i="1"/>
  <c r="FT68" i="1"/>
  <c r="FT69" i="1"/>
  <c r="FT70" i="1"/>
  <c r="FT71" i="1"/>
  <c r="FT72" i="1"/>
  <c r="FT73" i="1"/>
  <c r="FT74" i="1"/>
  <c r="FT75" i="1"/>
  <c r="FT76" i="1"/>
  <c r="FT77" i="1"/>
  <c r="FT78" i="1"/>
  <c r="FT79" i="1"/>
  <c r="FT80" i="1"/>
  <c r="FT81" i="1"/>
  <c r="FT82" i="1"/>
  <c r="FT83" i="1"/>
  <c r="FT84" i="1"/>
  <c r="FT85" i="1"/>
  <c r="FT86" i="1"/>
  <c r="FT87" i="1"/>
  <c r="FT88" i="1"/>
  <c r="FT89" i="1"/>
  <c r="FT90" i="1"/>
  <c r="FT91" i="1"/>
  <c r="FT92" i="1"/>
  <c r="FT93" i="1"/>
  <c r="FT94" i="1"/>
  <c r="FT95" i="1"/>
  <c r="FT96" i="1"/>
  <c r="FT97" i="1"/>
  <c r="FT98" i="1"/>
  <c r="FT99" i="1"/>
  <c r="FT100" i="1"/>
  <c r="FT101" i="1"/>
  <c r="FT102" i="1"/>
  <c r="FT103" i="1"/>
  <c r="FT104" i="1"/>
  <c r="FT105" i="1"/>
  <c r="FT106" i="1"/>
  <c r="FT107" i="1"/>
  <c r="FT108" i="1"/>
  <c r="FT109" i="1"/>
  <c r="FT110" i="1"/>
  <c r="FT111" i="1"/>
  <c r="FT112" i="1"/>
  <c r="FT113" i="1"/>
  <c r="FT114" i="1"/>
  <c r="FT115" i="1"/>
  <c r="FT116" i="1"/>
  <c r="FT117" i="1"/>
  <c r="FT118" i="1"/>
  <c r="FT119" i="1"/>
  <c r="FT120" i="1"/>
  <c r="FT121" i="1"/>
  <c r="FT122" i="1"/>
  <c r="FT123" i="1"/>
  <c r="FT124" i="1"/>
  <c r="FT125" i="1"/>
  <c r="FT126" i="1"/>
  <c r="FT127" i="1"/>
  <c r="FT128" i="1"/>
  <c r="FT8" i="1"/>
  <c r="FT9" i="1"/>
  <c r="FS7" i="1"/>
  <c r="FT7" i="1"/>
  <c r="FR7" i="1"/>
  <c r="BF7" i="1"/>
  <c r="BA11" i="1"/>
  <c r="BB11" i="1"/>
  <c r="BC11" i="1"/>
  <c r="BD11" i="1"/>
  <c r="BE11" i="1"/>
  <c r="BA12" i="1"/>
  <c r="BB12" i="1"/>
  <c r="BC12" i="1"/>
  <c r="BD12" i="1"/>
  <c r="BE12" i="1"/>
  <c r="BA13" i="1"/>
  <c r="BB13" i="1"/>
  <c r="BC13" i="1"/>
  <c r="BD13" i="1"/>
  <c r="BE13" i="1"/>
  <c r="BA14" i="1"/>
  <c r="BB14" i="1"/>
  <c r="BF14" i="1" s="1"/>
  <c r="BC14" i="1"/>
  <c r="BD14" i="1"/>
  <c r="BE14" i="1"/>
  <c r="BA15" i="1"/>
  <c r="BB15" i="1"/>
  <c r="BC15" i="1"/>
  <c r="BD15" i="1"/>
  <c r="BE15" i="1"/>
  <c r="BA16" i="1"/>
  <c r="BB16" i="1"/>
  <c r="BC16" i="1"/>
  <c r="BD16" i="1"/>
  <c r="BE16" i="1"/>
  <c r="BA17" i="1"/>
  <c r="BB17" i="1"/>
  <c r="BC17" i="1"/>
  <c r="BD17" i="1"/>
  <c r="BE17" i="1"/>
  <c r="BA18" i="1"/>
  <c r="BB18" i="1"/>
  <c r="BC18" i="1"/>
  <c r="BD18" i="1"/>
  <c r="BE18" i="1"/>
  <c r="BA19" i="1"/>
  <c r="BB19" i="1"/>
  <c r="BF19" i="1" s="1"/>
  <c r="BC19" i="1"/>
  <c r="BD19" i="1"/>
  <c r="BE19" i="1"/>
  <c r="BA20" i="1"/>
  <c r="BB20" i="1"/>
  <c r="BC20" i="1"/>
  <c r="BD20" i="1"/>
  <c r="BE20" i="1"/>
  <c r="BA21" i="1"/>
  <c r="BB21" i="1"/>
  <c r="BC21" i="1"/>
  <c r="BD21" i="1"/>
  <c r="BE21" i="1"/>
  <c r="BA22" i="1"/>
  <c r="BB22" i="1"/>
  <c r="BC22" i="1"/>
  <c r="BD22" i="1"/>
  <c r="BE22" i="1"/>
  <c r="BA23" i="1"/>
  <c r="BB23" i="1"/>
  <c r="BC23" i="1"/>
  <c r="BD23" i="1"/>
  <c r="BE23" i="1"/>
  <c r="BA24" i="1"/>
  <c r="BB24" i="1"/>
  <c r="BC24" i="1"/>
  <c r="BD24" i="1"/>
  <c r="BE24" i="1"/>
  <c r="BA25" i="1"/>
  <c r="BB25" i="1"/>
  <c r="BF25" i="1" s="1"/>
  <c r="BC25" i="1"/>
  <c r="BD25" i="1"/>
  <c r="BE25" i="1"/>
  <c r="BA26" i="1"/>
  <c r="BB26" i="1"/>
  <c r="BC26" i="1"/>
  <c r="BD26" i="1"/>
  <c r="BE26" i="1"/>
  <c r="BA27" i="1"/>
  <c r="BB27" i="1"/>
  <c r="BC27" i="1"/>
  <c r="BD27" i="1"/>
  <c r="BE27" i="1"/>
  <c r="BA28" i="1"/>
  <c r="BB28" i="1"/>
  <c r="BC28" i="1"/>
  <c r="BD28" i="1"/>
  <c r="BE28" i="1"/>
  <c r="BA29" i="1"/>
  <c r="BB29" i="1"/>
  <c r="BC29" i="1"/>
  <c r="BD29" i="1"/>
  <c r="BE29" i="1"/>
  <c r="BA30" i="1"/>
  <c r="BB30" i="1"/>
  <c r="BF30" i="1" s="1"/>
  <c r="BC30" i="1"/>
  <c r="BD30" i="1"/>
  <c r="BE30" i="1"/>
  <c r="BA31" i="1"/>
  <c r="BB31" i="1"/>
  <c r="BC31" i="1"/>
  <c r="BD31" i="1"/>
  <c r="BE31" i="1"/>
  <c r="BA32" i="1"/>
  <c r="BB32" i="1"/>
  <c r="BC32" i="1"/>
  <c r="BD32" i="1"/>
  <c r="BE32" i="1"/>
  <c r="BA33" i="1"/>
  <c r="BB33" i="1"/>
  <c r="BC33" i="1"/>
  <c r="BD33" i="1"/>
  <c r="BE33" i="1"/>
  <c r="BA34" i="1"/>
  <c r="BB34" i="1"/>
  <c r="BC34" i="1"/>
  <c r="BD34" i="1"/>
  <c r="BE34" i="1"/>
  <c r="BA35" i="1"/>
  <c r="BB35" i="1"/>
  <c r="BC35" i="1"/>
  <c r="BD35" i="1"/>
  <c r="BE35" i="1"/>
  <c r="BA36" i="1"/>
  <c r="BB36" i="1"/>
  <c r="BF36" i="1" s="1"/>
  <c r="BC36" i="1"/>
  <c r="BD36" i="1"/>
  <c r="BE36" i="1"/>
  <c r="BA37" i="1"/>
  <c r="BB37" i="1"/>
  <c r="BC37" i="1"/>
  <c r="BD37" i="1"/>
  <c r="BE37" i="1"/>
  <c r="BA38" i="1"/>
  <c r="BB38" i="1"/>
  <c r="BC38" i="1"/>
  <c r="BD38" i="1"/>
  <c r="BE38" i="1"/>
  <c r="BA39" i="1"/>
  <c r="BB39" i="1"/>
  <c r="BC39" i="1"/>
  <c r="BD39" i="1"/>
  <c r="BE39" i="1"/>
  <c r="BA40" i="1"/>
  <c r="BB40" i="1"/>
  <c r="BC40" i="1"/>
  <c r="BD40" i="1"/>
  <c r="BE40" i="1"/>
  <c r="BA41" i="1"/>
  <c r="BB41" i="1"/>
  <c r="BF41" i="1" s="1"/>
  <c r="BC41" i="1"/>
  <c r="BD41" i="1"/>
  <c r="BE41" i="1"/>
  <c r="BA42" i="1"/>
  <c r="BB42" i="1"/>
  <c r="BC42" i="1"/>
  <c r="BD42" i="1"/>
  <c r="BE42" i="1"/>
  <c r="BA43" i="1"/>
  <c r="BB43" i="1"/>
  <c r="BC43" i="1"/>
  <c r="BD43" i="1"/>
  <c r="BE43" i="1"/>
  <c r="BA44" i="1"/>
  <c r="BB44" i="1"/>
  <c r="BC44" i="1"/>
  <c r="BD44" i="1"/>
  <c r="BE44" i="1"/>
  <c r="BA45" i="1"/>
  <c r="BB45" i="1"/>
  <c r="BC45" i="1"/>
  <c r="BD45" i="1"/>
  <c r="BE45" i="1"/>
  <c r="BA46" i="1"/>
  <c r="BB46" i="1"/>
  <c r="BC46" i="1"/>
  <c r="BD46" i="1"/>
  <c r="BE46" i="1"/>
  <c r="BA47" i="1"/>
  <c r="BB47" i="1"/>
  <c r="BF47" i="1" s="1"/>
  <c r="BC47" i="1"/>
  <c r="BD47" i="1"/>
  <c r="BE47" i="1"/>
  <c r="BA48" i="1"/>
  <c r="BB48" i="1"/>
  <c r="BC48" i="1"/>
  <c r="BD48" i="1"/>
  <c r="BE48" i="1"/>
  <c r="BA49" i="1"/>
  <c r="BB49" i="1"/>
  <c r="BC49" i="1"/>
  <c r="BD49" i="1"/>
  <c r="BE49" i="1"/>
  <c r="BA50" i="1"/>
  <c r="BB50" i="1"/>
  <c r="BC50" i="1"/>
  <c r="BD50" i="1"/>
  <c r="BE50" i="1"/>
  <c r="BA51" i="1"/>
  <c r="BB51" i="1"/>
  <c r="BC51" i="1"/>
  <c r="BD51" i="1"/>
  <c r="BE51" i="1"/>
  <c r="BA52" i="1"/>
  <c r="BB52" i="1"/>
  <c r="BF52" i="1" s="1"/>
  <c r="BC52" i="1"/>
  <c r="BD52" i="1"/>
  <c r="BE52" i="1"/>
  <c r="BA53" i="1"/>
  <c r="BB53" i="1"/>
  <c r="BC53" i="1"/>
  <c r="BD53" i="1"/>
  <c r="BE53" i="1"/>
  <c r="BA54" i="1"/>
  <c r="BB54" i="1"/>
  <c r="BC54" i="1"/>
  <c r="BD54" i="1"/>
  <c r="BE54" i="1"/>
  <c r="BA55" i="1"/>
  <c r="BB55" i="1"/>
  <c r="BC55" i="1"/>
  <c r="BD55" i="1"/>
  <c r="BE55" i="1"/>
  <c r="BA56" i="1"/>
  <c r="BB56" i="1"/>
  <c r="BC56" i="1"/>
  <c r="BD56" i="1"/>
  <c r="BE56" i="1"/>
  <c r="BA57" i="1"/>
  <c r="BB57" i="1"/>
  <c r="BC57" i="1"/>
  <c r="BD57" i="1"/>
  <c r="BE57" i="1"/>
  <c r="BA58" i="1"/>
  <c r="BB58" i="1"/>
  <c r="BF58" i="1" s="1"/>
  <c r="BC58" i="1"/>
  <c r="BD58" i="1"/>
  <c r="BE58" i="1"/>
  <c r="BA59" i="1"/>
  <c r="BB59" i="1"/>
  <c r="BC59" i="1"/>
  <c r="BD59" i="1"/>
  <c r="BE59" i="1"/>
  <c r="BA60" i="1"/>
  <c r="BB60" i="1"/>
  <c r="BC60" i="1"/>
  <c r="BD60" i="1"/>
  <c r="BE60" i="1"/>
  <c r="BA61" i="1"/>
  <c r="BB61" i="1"/>
  <c r="BC61" i="1"/>
  <c r="BD61" i="1"/>
  <c r="BE61" i="1"/>
  <c r="BA62" i="1"/>
  <c r="BB62" i="1"/>
  <c r="BC62" i="1"/>
  <c r="BD62" i="1"/>
  <c r="BE62" i="1"/>
  <c r="BA63" i="1"/>
  <c r="BB63" i="1"/>
  <c r="BF63" i="1" s="1"/>
  <c r="BC63" i="1"/>
  <c r="BD63" i="1"/>
  <c r="BE63" i="1"/>
  <c r="BA64" i="1"/>
  <c r="BB64" i="1"/>
  <c r="BC64" i="1"/>
  <c r="BD64" i="1"/>
  <c r="BE64" i="1"/>
  <c r="BA65" i="1"/>
  <c r="BB65" i="1"/>
  <c r="BC65" i="1"/>
  <c r="BD65" i="1"/>
  <c r="BE65" i="1"/>
  <c r="BA66" i="1"/>
  <c r="BB66" i="1"/>
  <c r="BC66" i="1"/>
  <c r="BD66" i="1"/>
  <c r="BE66" i="1"/>
  <c r="BA67" i="1"/>
  <c r="BB67" i="1"/>
  <c r="BC67" i="1"/>
  <c r="BD67" i="1"/>
  <c r="BE67" i="1"/>
  <c r="BA68" i="1"/>
  <c r="BB68" i="1"/>
  <c r="BC68" i="1"/>
  <c r="BD68" i="1"/>
  <c r="BE68" i="1"/>
  <c r="BA69" i="1"/>
  <c r="BB69" i="1"/>
  <c r="BF69" i="1" s="1"/>
  <c r="BC69" i="1"/>
  <c r="BD69" i="1"/>
  <c r="BE69" i="1"/>
  <c r="BA70" i="1"/>
  <c r="BB70" i="1"/>
  <c r="BC70" i="1"/>
  <c r="BD70" i="1"/>
  <c r="BE70" i="1"/>
  <c r="BA71" i="1"/>
  <c r="BB71" i="1"/>
  <c r="BC71" i="1"/>
  <c r="BD71" i="1"/>
  <c r="BE71" i="1"/>
  <c r="BA72" i="1"/>
  <c r="BB72" i="1"/>
  <c r="BC72" i="1"/>
  <c r="BD72" i="1"/>
  <c r="BE72" i="1"/>
  <c r="BA73" i="1"/>
  <c r="BB73" i="1"/>
  <c r="BC73" i="1"/>
  <c r="BD73" i="1"/>
  <c r="BE73" i="1"/>
  <c r="BA74" i="1"/>
  <c r="BB74" i="1"/>
  <c r="BF74" i="1" s="1"/>
  <c r="BC74" i="1"/>
  <c r="BD74" i="1"/>
  <c r="BE74" i="1"/>
  <c r="BA75" i="1"/>
  <c r="BB75" i="1"/>
  <c r="BC75" i="1"/>
  <c r="BD75" i="1"/>
  <c r="BE75" i="1"/>
  <c r="BA76" i="1"/>
  <c r="BB76" i="1"/>
  <c r="BC76" i="1"/>
  <c r="BD76" i="1"/>
  <c r="BE76" i="1"/>
  <c r="BA77" i="1"/>
  <c r="BB77" i="1"/>
  <c r="BC77" i="1"/>
  <c r="BD77" i="1"/>
  <c r="BE77" i="1"/>
  <c r="BA78" i="1"/>
  <c r="BB78" i="1"/>
  <c r="BC78" i="1"/>
  <c r="BD78" i="1"/>
  <c r="BE78" i="1"/>
  <c r="BA79" i="1"/>
  <c r="BB79" i="1"/>
  <c r="BC79" i="1"/>
  <c r="BD79" i="1"/>
  <c r="BE79" i="1"/>
  <c r="BA80" i="1"/>
  <c r="BB80" i="1"/>
  <c r="BF80" i="1" s="1"/>
  <c r="BC80" i="1"/>
  <c r="BD80" i="1"/>
  <c r="BE80" i="1"/>
  <c r="BA81" i="1"/>
  <c r="BB81" i="1"/>
  <c r="BC81" i="1"/>
  <c r="BD81" i="1"/>
  <c r="BE81" i="1"/>
  <c r="BA82" i="1"/>
  <c r="BB82" i="1"/>
  <c r="BC82" i="1"/>
  <c r="BD82" i="1"/>
  <c r="BE82" i="1"/>
  <c r="BA83" i="1"/>
  <c r="BB83" i="1"/>
  <c r="BC83" i="1"/>
  <c r="BD83" i="1"/>
  <c r="BE83" i="1"/>
  <c r="BA84" i="1"/>
  <c r="BB84" i="1"/>
  <c r="BC84" i="1"/>
  <c r="BD84" i="1"/>
  <c r="BE84" i="1"/>
  <c r="BA85" i="1"/>
  <c r="BB85" i="1"/>
  <c r="BF85" i="1" s="1"/>
  <c r="BC85" i="1"/>
  <c r="BD85" i="1"/>
  <c r="BE85" i="1"/>
  <c r="BA86" i="1"/>
  <c r="BB86" i="1"/>
  <c r="BC86" i="1"/>
  <c r="BD86" i="1"/>
  <c r="BE86" i="1"/>
  <c r="BA87" i="1"/>
  <c r="BB87" i="1"/>
  <c r="BC87" i="1"/>
  <c r="BD87" i="1"/>
  <c r="BE87" i="1"/>
  <c r="BA88" i="1"/>
  <c r="BB88" i="1"/>
  <c r="BC88" i="1"/>
  <c r="BD88" i="1"/>
  <c r="BE88" i="1"/>
  <c r="BA89" i="1"/>
  <c r="BB89" i="1"/>
  <c r="BC89" i="1"/>
  <c r="BD89" i="1"/>
  <c r="BE89" i="1"/>
  <c r="BA90" i="1"/>
  <c r="BB90" i="1"/>
  <c r="BC90" i="1"/>
  <c r="BD90" i="1"/>
  <c r="BE90" i="1"/>
  <c r="BA91" i="1"/>
  <c r="BB91" i="1"/>
  <c r="BF91" i="1" s="1"/>
  <c r="BC91" i="1"/>
  <c r="BD91" i="1"/>
  <c r="BE91" i="1"/>
  <c r="BA92" i="1"/>
  <c r="BB92" i="1"/>
  <c r="BC92" i="1"/>
  <c r="BD92" i="1"/>
  <c r="BE92" i="1"/>
  <c r="BA93" i="1"/>
  <c r="BB93" i="1"/>
  <c r="BC93" i="1"/>
  <c r="BD93" i="1"/>
  <c r="BE93" i="1"/>
  <c r="BA94" i="1"/>
  <c r="BB94" i="1"/>
  <c r="BC94" i="1"/>
  <c r="BD94" i="1"/>
  <c r="BE94" i="1"/>
  <c r="BA95" i="1"/>
  <c r="BB95" i="1"/>
  <c r="BC95" i="1"/>
  <c r="BD95" i="1"/>
  <c r="BE95" i="1"/>
  <c r="BA96" i="1"/>
  <c r="BB96" i="1"/>
  <c r="BF96" i="1" s="1"/>
  <c r="BC96" i="1"/>
  <c r="BD96" i="1"/>
  <c r="BE96" i="1"/>
  <c r="BA97" i="1"/>
  <c r="BB97" i="1"/>
  <c r="BC97" i="1"/>
  <c r="BD97" i="1"/>
  <c r="BE97" i="1"/>
  <c r="BA98" i="1"/>
  <c r="BB98" i="1"/>
  <c r="BC98" i="1"/>
  <c r="BD98" i="1"/>
  <c r="BE98" i="1"/>
  <c r="BA99" i="1"/>
  <c r="BB99" i="1"/>
  <c r="BC99" i="1"/>
  <c r="BD99" i="1"/>
  <c r="BE99" i="1"/>
  <c r="BA100" i="1"/>
  <c r="BB100" i="1"/>
  <c r="BC100" i="1"/>
  <c r="BD100" i="1"/>
  <c r="BE100" i="1"/>
  <c r="BA101" i="1"/>
  <c r="BB101" i="1"/>
  <c r="BC101" i="1"/>
  <c r="BD101" i="1"/>
  <c r="BE101" i="1"/>
  <c r="BA102" i="1"/>
  <c r="BB102" i="1"/>
  <c r="BF102" i="1" s="1"/>
  <c r="BC102" i="1"/>
  <c r="BD102" i="1"/>
  <c r="BE102" i="1"/>
  <c r="BA103" i="1"/>
  <c r="BB103" i="1"/>
  <c r="BC103" i="1"/>
  <c r="BD103" i="1"/>
  <c r="BE103" i="1"/>
  <c r="BA104" i="1"/>
  <c r="BB104" i="1"/>
  <c r="BC104" i="1"/>
  <c r="BD104" i="1"/>
  <c r="BE104" i="1"/>
  <c r="BA105" i="1"/>
  <c r="BB105" i="1"/>
  <c r="BC105" i="1"/>
  <c r="BD105" i="1"/>
  <c r="BE105" i="1"/>
  <c r="BA106" i="1"/>
  <c r="BB106" i="1"/>
  <c r="BC106" i="1"/>
  <c r="BD106" i="1"/>
  <c r="BE106" i="1"/>
  <c r="BA107" i="1"/>
  <c r="BB107" i="1"/>
  <c r="BF107" i="1" s="1"/>
  <c r="BC107" i="1"/>
  <c r="BD107" i="1"/>
  <c r="BE107" i="1"/>
  <c r="BA108" i="1"/>
  <c r="BB108" i="1"/>
  <c r="BC108" i="1"/>
  <c r="BD108" i="1"/>
  <c r="BE108" i="1"/>
  <c r="BA109" i="1"/>
  <c r="BB109" i="1"/>
  <c r="BC109" i="1"/>
  <c r="BD109" i="1"/>
  <c r="BE109" i="1"/>
  <c r="BA110" i="1"/>
  <c r="BB110" i="1"/>
  <c r="BC110" i="1"/>
  <c r="BD110" i="1"/>
  <c r="BE110" i="1"/>
  <c r="BA111" i="1"/>
  <c r="BB111" i="1"/>
  <c r="BC111" i="1"/>
  <c r="BD111" i="1"/>
  <c r="BE111" i="1"/>
  <c r="BA112" i="1"/>
  <c r="BB112" i="1"/>
  <c r="BC112" i="1"/>
  <c r="BD112" i="1"/>
  <c r="BE112" i="1"/>
  <c r="BA113" i="1"/>
  <c r="BB113" i="1"/>
  <c r="BF113" i="1" s="1"/>
  <c r="BC113" i="1"/>
  <c r="BD113" i="1"/>
  <c r="BE113" i="1"/>
  <c r="BA114" i="1"/>
  <c r="BB114" i="1"/>
  <c r="BC114" i="1"/>
  <c r="BD114" i="1"/>
  <c r="BE114" i="1"/>
  <c r="BA115" i="1"/>
  <c r="BB115" i="1"/>
  <c r="BC115" i="1"/>
  <c r="BD115" i="1"/>
  <c r="BE115" i="1"/>
  <c r="BA116" i="1"/>
  <c r="BB116" i="1"/>
  <c r="BC116" i="1"/>
  <c r="BD116" i="1"/>
  <c r="BE116" i="1"/>
  <c r="BA117" i="1"/>
  <c r="BB117" i="1"/>
  <c r="BC117" i="1"/>
  <c r="BD117" i="1"/>
  <c r="BE117" i="1"/>
  <c r="BA118" i="1"/>
  <c r="BB118" i="1"/>
  <c r="BF118" i="1" s="1"/>
  <c r="BC118" i="1"/>
  <c r="BD118" i="1"/>
  <c r="BE118" i="1"/>
  <c r="BA119" i="1"/>
  <c r="BB119" i="1"/>
  <c r="BC119" i="1"/>
  <c r="BD119" i="1"/>
  <c r="BE119" i="1"/>
  <c r="BA120" i="1"/>
  <c r="BB120" i="1"/>
  <c r="BC120" i="1"/>
  <c r="BD120" i="1"/>
  <c r="BE120" i="1"/>
  <c r="BA121" i="1"/>
  <c r="BB121" i="1"/>
  <c r="BC121" i="1"/>
  <c r="BD121" i="1"/>
  <c r="BE121" i="1"/>
  <c r="BA122" i="1"/>
  <c r="BB122" i="1"/>
  <c r="BC122" i="1"/>
  <c r="BD122" i="1"/>
  <c r="BE122" i="1"/>
  <c r="BA123" i="1"/>
  <c r="BB123" i="1"/>
  <c r="BC123" i="1"/>
  <c r="BD123" i="1"/>
  <c r="BE123" i="1"/>
  <c r="BA124" i="1"/>
  <c r="BB124" i="1"/>
  <c r="BF124" i="1" s="1"/>
  <c r="BC124" i="1"/>
  <c r="BD124" i="1"/>
  <c r="BE124" i="1"/>
  <c r="BA125" i="1"/>
  <c r="BB125" i="1"/>
  <c r="BC125" i="1"/>
  <c r="BD125" i="1"/>
  <c r="BE125" i="1"/>
  <c r="BA126" i="1"/>
  <c r="BB126" i="1"/>
  <c r="BC126" i="1"/>
  <c r="BD126" i="1"/>
  <c r="BE126" i="1"/>
  <c r="BA127" i="1"/>
  <c r="BB127" i="1"/>
  <c r="BC127" i="1"/>
  <c r="BD127" i="1"/>
  <c r="BE127" i="1"/>
  <c r="BA128" i="1"/>
  <c r="BB128" i="1"/>
  <c r="BC128" i="1"/>
  <c r="BD128" i="1"/>
  <c r="BE128" i="1"/>
  <c r="BA8" i="1"/>
  <c r="BB8" i="1"/>
  <c r="BF8" i="1" s="1"/>
  <c r="BC8" i="1"/>
  <c r="BD8" i="1"/>
  <c r="BE8" i="1"/>
  <c r="BA9" i="1"/>
  <c r="BB9" i="1"/>
  <c r="BC9" i="1"/>
  <c r="BD9" i="1"/>
  <c r="BE9" i="1"/>
  <c r="BB10" i="1"/>
  <c r="BC10" i="1"/>
  <c r="BD10" i="1"/>
  <c r="BE10" i="1"/>
  <c r="BA10" i="1"/>
  <c r="AU7" i="1"/>
  <c r="AV7" i="1"/>
  <c r="AW7" i="1"/>
  <c r="AX7" i="1"/>
  <c r="AY7" i="1"/>
  <c r="AZ7" i="1"/>
  <c r="BA7" i="1"/>
  <c r="BB7" i="1"/>
  <c r="BC7" i="1"/>
  <c r="BD7" i="1"/>
  <c r="BE7" i="1"/>
  <c r="CT7" i="1"/>
  <c r="AP10" i="1"/>
  <c r="AQ10" i="1"/>
  <c r="AR10" i="1"/>
  <c r="AS10" i="1"/>
  <c r="AP11" i="1"/>
  <c r="AQ11" i="1"/>
  <c r="AR11" i="1"/>
  <c r="AS11" i="1"/>
  <c r="AP12" i="1"/>
  <c r="AQ12" i="1"/>
  <c r="AR12" i="1"/>
  <c r="AS12" i="1"/>
  <c r="AP13" i="1"/>
  <c r="AQ13" i="1"/>
  <c r="AR13" i="1"/>
  <c r="AS13" i="1"/>
  <c r="AP14" i="1"/>
  <c r="AQ14" i="1"/>
  <c r="AR14" i="1"/>
  <c r="AS14" i="1"/>
  <c r="AP15" i="1"/>
  <c r="AQ15" i="1"/>
  <c r="AR15" i="1"/>
  <c r="AS15" i="1"/>
  <c r="AP16" i="1"/>
  <c r="AQ16" i="1"/>
  <c r="AR16" i="1"/>
  <c r="AS16" i="1"/>
  <c r="AP17" i="1"/>
  <c r="AQ17" i="1"/>
  <c r="AR17" i="1"/>
  <c r="AS17" i="1"/>
  <c r="AP18" i="1"/>
  <c r="AQ18" i="1"/>
  <c r="AR18" i="1"/>
  <c r="AS18" i="1"/>
  <c r="AP19" i="1"/>
  <c r="AQ19" i="1"/>
  <c r="AR19" i="1"/>
  <c r="AS19" i="1"/>
  <c r="AP20" i="1"/>
  <c r="AQ20" i="1"/>
  <c r="AR20" i="1"/>
  <c r="AS20" i="1"/>
  <c r="AP21" i="1"/>
  <c r="AQ21" i="1"/>
  <c r="AR21" i="1"/>
  <c r="AS21" i="1"/>
  <c r="AP22" i="1"/>
  <c r="AQ22" i="1"/>
  <c r="AR22" i="1"/>
  <c r="AS22" i="1"/>
  <c r="AP23" i="1"/>
  <c r="AQ23" i="1"/>
  <c r="AR23" i="1"/>
  <c r="AS23" i="1"/>
  <c r="AP24" i="1"/>
  <c r="AQ24" i="1"/>
  <c r="AR24" i="1"/>
  <c r="AS24" i="1"/>
  <c r="AP25" i="1"/>
  <c r="AQ25" i="1"/>
  <c r="AR25" i="1"/>
  <c r="AS25" i="1"/>
  <c r="AP26" i="1"/>
  <c r="AQ26" i="1"/>
  <c r="AR26" i="1"/>
  <c r="AS26" i="1"/>
  <c r="AP27" i="1"/>
  <c r="AQ27" i="1"/>
  <c r="AR27" i="1"/>
  <c r="AS27" i="1"/>
  <c r="AP28" i="1"/>
  <c r="AQ28" i="1"/>
  <c r="AR28" i="1"/>
  <c r="AS28" i="1"/>
  <c r="AP29" i="1"/>
  <c r="AQ29" i="1"/>
  <c r="AR29" i="1"/>
  <c r="AS29" i="1"/>
  <c r="AP30" i="1"/>
  <c r="AQ30" i="1"/>
  <c r="AR30" i="1"/>
  <c r="AS30" i="1"/>
  <c r="AP31" i="1"/>
  <c r="AQ31" i="1"/>
  <c r="AR31" i="1"/>
  <c r="AS31" i="1"/>
  <c r="AP32" i="1"/>
  <c r="AQ32" i="1"/>
  <c r="AR32" i="1"/>
  <c r="AS32" i="1"/>
  <c r="AP33" i="1"/>
  <c r="AQ33" i="1"/>
  <c r="AR33" i="1"/>
  <c r="AS33" i="1"/>
  <c r="AP34" i="1"/>
  <c r="AQ34" i="1"/>
  <c r="AR34" i="1"/>
  <c r="AS34" i="1"/>
  <c r="AP35" i="1"/>
  <c r="AQ35" i="1"/>
  <c r="AR35" i="1"/>
  <c r="AS35" i="1"/>
  <c r="AP36" i="1"/>
  <c r="AQ36" i="1"/>
  <c r="AR36" i="1"/>
  <c r="AS36" i="1"/>
  <c r="AP37" i="1"/>
  <c r="AQ37" i="1"/>
  <c r="AR37" i="1"/>
  <c r="AS37" i="1"/>
  <c r="AP38" i="1"/>
  <c r="AQ38" i="1"/>
  <c r="AR38" i="1"/>
  <c r="AS38" i="1"/>
  <c r="AP39" i="1"/>
  <c r="AQ39" i="1"/>
  <c r="AR39" i="1"/>
  <c r="AS39" i="1"/>
  <c r="AP40" i="1"/>
  <c r="AQ40" i="1"/>
  <c r="AR40" i="1"/>
  <c r="AS40" i="1"/>
  <c r="AP41" i="1"/>
  <c r="AQ41" i="1"/>
  <c r="AR41" i="1"/>
  <c r="AS41" i="1"/>
  <c r="AP42" i="1"/>
  <c r="AQ42" i="1"/>
  <c r="AR42" i="1"/>
  <c r="AS42" i="1"/>
  <c r="AP43" i="1"/>
  <c r="AQ43" i="1"/>
  <c r="AR43" i="1"/>
  <c r="AS43" i="1"/>
  <c r="AP44" i="1"/>
  <c r="AQ44" i="1"/>
  <c r="AR44" i="1"/>
  <c r="AS44" i="1"/>
  <c r="AP45" i="1"/>
  <c r="AQ45" i="1"/>
  <c r="AR45" i="1"/>
  <c r="AS45" i="1"/>
  <c r="AP46" i="1"/>
  <c r="AQ46" i="1"/>
  <c r="AR46" i="1"/>
  <c r="AS46" i="1"/>
  <c r="AP47" i="1"/>
  <c r="AQ47" i="1"/>
  <c r="AR47" i="1"/>
  <c r="AS47" i="1"/>
  <c r="AP48" i="1"/>
  <c r="AQ48" i="1"/>
  <c r="AR48" i="1"/>
  <c r="AS48" i="1"/>
  <c r="AP49" i="1"/>
  <c r="AQ49" i="1"/>
  <c r="AR49" i="1"/>
  <c r="AS49" i="1"/>
  <c r="AP50" i="1"/>
  <c r="AQ50" i="1"/>
  <c r="AR50" i="1"/>
  <c r="AS50" i="1"/>
  <c r="AP51" i="1"/>
  <c r="AQ51" i="1"/>
  <c r="AR51" i="1"/>
  <c r="AS51" i="1"/>
  <c r="AP52" i="1"/>
  <c r="AQ52" i="1"/>
  <c r="AR52" i="1"/>
  <c r="AS52" i="1"/>
  <c r="AP53" i="1"/>
  <c r="AQ53" i="1"/>
  <c r="AR53" i="1"/>
  <c r="AS53" i="1"/>
  <c r="AP54" i="1"/>
  <c r="AQ54" i="1"/>
  <c r="AR54" i="1"/>
  <c r="AS54" i="1"/>
  <c r="AP55" i="1"/>
  <c r="AQ55" i="1"/>
  <c r="AR55" i="1"/>
  <c r="AS55" i="1"/>
  <c r="AP56" i="1"/>
  <c r="AQ56" i="1"/>
  <c r="AR56" i="1"/>
  <c r="AS56" i="1"/>
  <c r="AP57" i="1"/>
  <c r="AQ57" i="1"/>
  <c r="AR57" i="1"/>
  <c r="AS57" i="1"/>
  <c r="AP58" i="1"/>
  <c r="AQ58" i="1"/>
  <c r="AR58" i="1"/>
  <c r="AS58" i="1"/>
  <c r="AP59" i="1"/>
  <c r="AQ59" i="1"/>
  <c r="AR59" i="1"/>
  <c r="AS59" i="1"/>
  <c r="AP60" i="1"/>
  <c r="AQ60" i="1"/>
  <c r="AR60" i="1"/>
  <c r="AS60" i="1"/>
  <c r="AP61" i="1"/>
  <c r="AQ61" i="1"/>
  <c r="AR61" i="1"/>
  <c r="AS61" i="1"/>
  <c r="AP62" i="1"/>
  <c r="AQ62" i="1"/>
  <c r="AR62" i="1"/>
  <c r="AS62" i="1"/>
  <c r="AP63" i="1"/>
  <c r="AQ63" i="1"/>
  <c r="AR63" i="1"/>
  <c r="AS63" i="1"/>
  <c r="AP64" i="1"/>
  <c r="AQ64" i="1"/>
  <c r="AR64" i="1"/>
  <c r="AS64" i="1"/>
  <c r="AP65" i="1"/>
  <c r="AQ65" i="1"/>
  <c r="AR65" i="1"/>
  <c r="AS65" i="1"/>
  <c r="AP66" i="1"/>
  <c r="AQ66" i="1"/>
  <c r="AR66" i="1"/>
  <c r="AS66" i="1"/>
  <c r="AP67" i="1"/>
  <c r="AQ67" i="1"/>
  <c r="AR67" i="1"/>
  <c r="AS67" i="1"/>
  <c r="AP68" i="1"/>
  <c r="AQ68" i="1"/>
  <c r="AR68" i="1"/>
  <c r="AS68" i="1"/>
  <c r="AP69" i="1"/>
  <c r="AQ69" i="1"/>
  <c r="AR69" i="1"/>
  <c r="AS69" i="1"/>
  <c r="AP70" i="1"/>
  <c r="AQ70" i="1"/>
  <c r="AR70" i="1"/>
  <c r="AS70" i="1"/>
  <c r="AP71" i="1"/>
  <c r="AQ71" i="1"/>
  <c r="AR71" i="1"/>
  <c r="AS71" i="1"/>
  <c r="AP72" i="1"/>
  <c r="AQ72" i="1"/>
  <c r="AR72" i="1"/>
  <c r="AS72" i="1"/>
  <c r="AP73" i="1"/>
  <c r="AQ73" i="1"/>
  <c r="AR73" i="1"/>
  <c r="AS73" i="1"/>
  <c r="AP74" i="1"/>
  <c r="AQ74" i="1"/>
  <c r="AR74" i="1"/>
  <c r="AS74" i="1"/>
  <c r="AP75" i="1"/>
  <c r="AQ75" i="1"/>
  <c r="AR75" i="1"/>
  <c r="AS75" i="1"/>
  <c r="AP76" i="1"/>
  <c r="AQ76" i="1"/>
  <c r="AR76" i="1"/>
  <c r="AS76" i="1"/>
  <c r="AP77" i="1"/>
  <c r="AQ77" i="1"/>
  <c r="AR77" i="1"/>
  <c r="AS77" i="1"/>
  <c r="AP78" i="1"/>
  <c r="AQ78" i="1"/>
  <c r="AR78" i="1"/>
  <c r="AS78" i="1"/>
  <c r="AP79" i="1"/>
  <c r="AQ79" i="1"/>
  <c r="AR79" i="1"/>
  <c r="AS79" i="1"/>
  <c r="AP80" i="1"/>
  <c r="AQ80" i="1"/>
  <c r="AR80" i="1"/>
  <c r="AS80" i="1"/>
  <c r="AP81" i="1"/>
  <c r="AQ81" i="1"/>
  <c r="AR81" i="1"/>
  <c r="AS81" i="1"/>
  <c r="AP82" i="1"/>
  <c r="AQ82" i="1"/>
  <c r="AR82" i="1"/>
  <c r="AS82" i="1"/>
  <c r="AP83" i="1"/>
  <c r="AQ83" i="1"/>
  <c r="AR83" i="1"/>
  <c r="AS83" i="1"/>
  <c r="AP84" i="1"/>
  <c r="AQ84" i="1"/>
  <c r="AR84" i="1"/>
  <c r="AS84" i="1"/>
  <c r="AP85" i="1"/>
  <c r="AQ85" i="1"/>
  <c r="AR85" i="1"/>
  <c r="AS85" i="1"/>
  <c r="AP86" i="1"/>
  <c r="AQ86" i="1"/>
  <c r="AR86" i="1"/>
  <c r="AS86" i="1"/>
  <c r="AP87" i="1"/>
  <c r="AQ87" i="1"/>
  <c r="AR87" i="1"/>
  <c r="AS87" i="1"/>
  <c r="AP88" i="1"/>
  <c r="AQ88" i="1"/>
  <c r="AR88" i="1"/>
  <c r="AS88" i="1"/>
  <c r="AP89" i="1"/>
  <c r="AQ89" i="1"/>
  <c r="AR89" i="1"/>
  <c r="AS89" i="1"/>
  <c r="AP90" i="1"/>
  <c r="AQ90" i="1"/>
  <c r="AR90" i="1"/>
  <c r="AS90" i="1"/>
  <c r="AP91" i="1"/>
  <c r="AQ91" i="1"/>
  <c r="AR91" i="1"/>
  <c r="AS91" i="1"/>
  <c r="AP92" i="1"/>
  <c r="AQ92" i="1"/>
  <c r="AR92" i="1"/>
  <c r="AS92" i="1"/>
  <c r="AP93" i="1"/>
  <c r="AQ93" i="1"/>
  <c r="AR93" i="1"/>
  <c r="AS93" i="1"/>
  <c r="AP94" i="1"/>
  <c r="AQ94" i="1"/>
  <c r="AR94" i="1"/>
  <c r="AS94" i="1"/>
  <c r="AP95" i="1"/>
  <c r="AQ95" i="1"/>
  <c r="AR95" i="1"/>
  <c r="AS95" i="1"/>
  <c r="AP96" i="1"/>
  <c r="AQ96" i="1"/>
  <c r="AR96" i="1"/>
  <c r="AS96" i="1"/>
  <c r="AP97" i="1"/>
  <c r="AQ97" i="1"/>
  <c r="AR97" i="1"/>
  <c r="AS97" i="1"/>
  <c r="AP98" i="1"/>
  <c r="AQ98" i="1"/>
  <c r="AR98" i="1"/>
  <c r="AS98" i="1"/>
  <c r="AP99" i="1"/>
  <c r="AQ99" i="1"/>
  <c r="AR99" i="1"/>
  <c r="AS99" i="1"/>
  <c r="AP100" i="1"/>
  <c r="AQ100" i="1"/>
  <c r="AR100" i="1"/>
  <c r="AS100" i="1"/>
  <c r="AP101" i="1"/>
  <c r="AQ101" i="1"/>
  <c r="AR101" i="1"/>
  <c r="AS101" i="1"/>
  <c r="AP102" i="1"/>
  <c r="AQ102" i="1"/>
  <c r="AR102" i="1"/>
  <c r="AS102" i="1"/>
  <c r="AP103" i="1"/>
  <c r="AQ103" i="1"/>
  <c r="AR103" i="1"/>
  <c r="AS103" i="1"/>
  <c r="AP104" i="1"/>
  <c r="AQ104" i="1"/>
  <c r="AR104" i="1"/>
  <c r="AS104" i="1"/>
  <c r="AP105" i="1"/>
  <c r="AQ105" i="1"/>
  <c r="AR105" i="1"/>
  <c r="AS105" i="1"/>
  <c r="AP106" i="1"/>
  <c r="AQ106" i="1"/>
  <c r="AR106" i="1"/>
  <c r="AS106" i="1"/>
  <c r="AP107" i="1"/>
  <c r="AQ107" i="1"/>
  <c r="AR107" i="1"/>
  <c r="AS107" i="1"/>
  <c r="AP108" i="1"/>
  <c r="AQ108" i="1"/>
  <c r="AR108" i="1"/>
  <c r="AS108" i="1"/>
  <c r="AP109" i="1"/>
  <c r="AQ109" i="1"/>
  <c r="AR109" i="1"/>
  <c r="AS109" i="1"/>
  <c r="AP110" i="1"/>
  <c r="AQ110" i="1"/>
  <c r="AR110" i="1"/>
  <c r="AS110" i="1"/>
  <c r="AP111" i="1"/>
  <c r="AQ111" i="1"/>
  <c r="AR111" i="1"/>
  <c r="AS111" i="1"/>
  <c r="AP112" i="1"/>
  <c r="AQ112" i="1"/>
  <c r="AR112" i="1"/>
  <c r="AS112" i="1"/>
  <c r="AP113" i="1"/>
  <c r="AQ113" i="1"/>
  <c r="AR113" i="1"/>
  <c r="AS113" i="1"/>
  <c r="AP114" i="1"/>
  <c r="AQ114" i="1"/>
  <c r="AR114" i="1"/>
  <c r="AS114" i="1"/>
  <c r="AP115" i="1"/>
  <c r="AQ115" i="1"/>
  <c r="AR115" i="1"/>
  <c r="AS115" i="1"/>
  <c r="AP116" i="1"/>
  <c r="AQ116" i="1"/>
  <c r="AR116" i="1"/>
  <c r="AS116" i="1"/>
  <c r="AP117" i="1"/>
  <c r="AQ117" i="1"/>
  <c r="AR117" i="1"/>
  <c r="AS117" i="1"/>
  <c r="AP118" i="1"/>
  <c r="AQ118" i="1"/>
  <c r="AR118" i="1"/>
  <c r="AS118" i="1"/>
  <c r="AP119" i="1"/>
  <c r="AQ119" i="1"/>
  <c r="AR119" i="1"/>
  <c r="AS119" i="1"/>
  <c r="AP120" i="1"/>
  <c r="AQ120" i="1"/>
  <c r="AR120" i="1"/>
  <c r="AS120" i="1"/>
  <c r="AP121" i="1"/>
  <c r="AQ121" i="1"/>
  <c r="AR121" i="1"/>
  <c r="AS121" i="1"/>
  <c r="AP122" i="1"/>
  <c r="AQ122" i="1"/>
  <c r="AR122" i="1"/>
  <c r="AS122" i="1"/>
  <c r="AP123" i="1"/>
  <c r="AQ123" i="1"/>
  <c r="AR123" i="1"/>
  <c r="AS123" i="1"/>
  <c r="AP124" i="1"/>
  <c r="AQ124" i="1"/>
  <c r="AR124" i="1"/>
  <c r="AS124" i="1"/>
  <c r="AP125" i="1"/>
  <c r="AQ125" i="1"/>
  <c r="AR125" i="1"/>
  <c r="AS125" i="1"/>
  <c r="AP126" i="1"/>
  <c r="AQ126" i="1"/>
  <c r="AR126" i="1"/>
  <c r="AS126" i="1"/>
  <c r="AP127" i="1"/>
  <c r="AQ127" i="1"/>
  <c r="AR127" i="1"/>
  <c r="AS127" i="1"/>
  <c r="AP128" i="1"/>
  <c r="AQ128" i="1"/>
  <c r="AR128" i="1"/>
  <c r="AS128" i="1"/>
  <c r="AP8" i="1"/>
  <c r="AQ8" i="1"/>
  <c r="AR8" i="1"/>
  <c r="AS8" i="1"/>
  <c r="AQ9" i="1"/>
  <c r="AR9" i="1"/>
  <c r="AS9" i="1"/>
  <c r="AP9" i="1"/>
  <c r="AP7" i="1"/>
  <c r="AQ7" i="1"/>
  <c r="AR7" i="1"/>
  <c r="AS7" i="1"/>
  <c r="AT7" i="1"/>
  <c r="BM10" i="1"/>
  <c r="BN10" i="1"/>
  <c r="BO10" i="1"/>
  <c r="BP10" i="1"/>
  <c r="BQ10" i="1"/>
  <c r="BM11" i="1"/>
  <c r="BN11" i="1"/>
  <c r="BO11" i="1"/>
  <c r="BP11" i="1"/>
  <c r="BQ11" i="1"/>
  <c r="BM12" i="1"/>
  <c r="BN12" i="1"/>
  <c r="BO12" i="1"/>
  <c r="BP12" i="1"/>
  <c r="BQ12" i="1"/>
  <c r="BM13" i="1"/>
  <c r="BN13" i="1"/>
  <c r="BO13" i="1"/>
  <c r="BP13" i="1"/>
  <c r="BQ13" i="1"/>
  <c r="BM14" i="1"/>
  <c r="BN14" i="1"/>
  <c r="BR14" i="1" s="1"/>
  <c r="BO14" i="1"/>
  <c r="BP14" i="1"/>
  <c r="BQ14" i="1"/>
  <c r="BM15" i="1"/>
  <c r="BN15" i="1"/>
  <c r="BO15" i="1"/>
  <c r="BP15" i="1"/>
  <c r="BQ15" i="1"/>
  <c r="BM16" i="1"/>
  <c r="BN16" i="1"/>
  <c r="BO16" i="1"/>
  <c r="BP16" i="1"/>
  <c r="BQ16" i="1"/>
  <c r="BM17" i="1"/>
  <c r="BN17" i="1"/>
  <c r="BO17" i="1"/>
  <c r="BP17" i="1"/>
  <c r="BQ17" i="1"/>
  <c r="BM18" i="1"/>
  <c r="BN18" i="1"/>
  <c r="BO18" i="1"/>
  <c r="BP18" i="1"/>
  <c r="BQ18" i="1"/>
  <c r="BM19" i="1"/>
  <c r="BN19" i="1"/>
  <c r="BR19" i="1" s="1"/>
  <c r="BO19" i="1"/>
  <c r="BP19" i="1"/>
  <c r="BQ19" i="1"/>
  <c r="BM20" i="1"/>
  <c r="BN20" i="1"/>
  <c r="BO20" i="1"/>
  <c r="BP20" i="1"/>
  <c r="BQ20" i="1"/>
  <c r="BM21" i="1"/>
  <c r="BN21" i="1"/>
  <c r="BO21" i="1"/>
  <c r="BP21" i="1"/>
  <c r="BQ21" i="1"/>
  <c r="BM22" i="1"/>
  <c r="BN22" i="1"/>
  <c r="BO22" i="1"/>
  <c r="BP22" i="1"/>
  <c r="BQ22" i="1"/>
  <c r="BM23" i="1"/>
  <c r="BN23" i="1"/>
  <c r="BO23" i="1"/>
  <c r="BP23" i="1"/>
  <c r="BQ23" i="1"/>
  <c r="BM24" i="1"/>
  <c r="BN24" i="1"/>
  <c r="BO24" i="1"/>
  <c r="BP24" i="1"/>
  <c r="BQ24" i="1"/>
  <c r="BM25" i="1"/>
  <c r="BN25" i="1"/>
  <c r="BR25" i="1" s="1"/>
  <c r="BO25" i="1"/>
  <c r="BP25" i="1"/>
  <c r="BQ25" i="1"/>
  <c r="BM26" i="1"/>
  <c r="BN26" i="1"/>
  <c r="BO26" i="1"/>
  <c r="BP26" i="1"/>
  <c r="BQ26" i="1"/>
  <c r="BM27" i="1"/>
  <c r="BN27" i="1"/>
  <c r="BO27" i="1"/>
  <c r="BP27" i="1"/>
  <c r="BQ27" i="1"/>
  <c r="BM28" i="1"/>
  <c r="BN28" i="1"/>
  <c r="BO28" i="1"/>
  <c r="BP28" i="1"/>
  <c r="BQ28" i="1"/>
  <c r="BM29" i="1"/>
  <c r="BN29" i="1"/>
  <c r="BO29" i="1"/>
  <c r="BP29" i="1"/>
  <c r="BQ29" i="1"/>
  <c r="BM30" i="1"/>
  <c r="BN30" i="1"/>
  <c r="BR30" i="1" s="1"/>
  <c r="BO30" i="1"/>
  <c r="BP30" i="1"/>
  <c r="BQ30" i="1"/>
  <c r="BM31" i="1"/>
  <c r="BN31" i="1"/>
  <c r="BO31" i="1"/>
  <c r="BP31" i="1"/>
  <c r="BQ31" i="1"/>
  <c r="BM32" i="1"/>
  <c r="BN32" i="1"/>
  <c r="BO32" i="1"/>
  <c r="BP32" i="1"/>
  <c r="BQ32" i="1"/>
  <c r="BM33" i="1"/>
  <c r="BN33" i="1"/>
  <c r="BO33" i="1"/>
  <c r="BP33" i="1"/>
  <c r="BQ33" i="1"/>
  <c r="BM34" i="1"/>
  <c r="BN34" i="1"/>
  <c r="BO34" i="1"/>
  <c r="BP34" i="1"/>
  <c r="BQ34" i="1"/>
  <c r="BM35" i="1"/>
  <c r="BN35" i="1"/>
  <c r="BO35" i="1"/>
  <c r="BP35" i="1"/>
  <c r="BQ35" i="1"/>
  <c r="BM36" i="1"/>
  <c r="BN36" i="1"/>
  <c r="BR36" i="1" s="1"/>
  <c r="BO36" i="1"/>
  <c r="BP36" i="1"/>
  <c r="BQ36" i="1"/>
  <c r="BM37" i="1"/>
  <c r="BN37" i="1"/>
  <c r="BO37" i="1"/>
  <c r="BP37" i="1"/>
  <c r="BQ37" i="1"/>
  <c r="BM38" i="1"/>
  <c r="BN38" i="1"/>
  <c r="BO38" i="1"/>
  <c r="BP38" i="1"/>
  <c r="BQ38" i="1"/>
  <c r="BM39" i="1"/>
  <c r="BN39" i="1"/>
  <c r="BO39" i="1"/>
  <c r="BP39" i="1"/>
  <c r="BQ39" i="1"/>
  <c r="BM40" i="1"/>
  <c r="BN40" i="1"/>
  <c r="BO40" i="1"/>
  <c r="BP40" i="1"/>
  <c r="BQ40" i="1"/>
  <c r="BM41" i="1"/>
  <c r="BN41" i="1"/>
  <c r="BR41" i="1" s="1"/>
  <c r="BO41" i="1"/>
  <c r="BP41" i="1"/>
  <c r="BQ41" i="1"/>
  <c r="BM42" i="1"/>
  <c r="BN42" i="1"/>
  <c r="BO42" i="1"/>
  <c r="BP42" i="1"/>
  <c r="BQ42" i="1"/>
  <c r="BM43" i="1"/>
  <c r="BN43" i="1"/>
  <c r="BO43" i="1"/>
  <c r="BP43" i="1"/>
  <c r="BQ43" i="1"/>
  <c r="BM44" i="1"/>
  <c r="BN44" i="1"/>
  <c r="BO44" i="1"/>
  <c r="BP44" i="1"/>
  <c r="BQ44" i="1"/>
  <c r="BM45" i="1"/>
  <c r="BN45" i="1"/>
  <c r="BO45" i="1"/>
  <c r="BP45" i="1"/>
  <c r="BQ45" i="1"/>
  <c r="BM46" i="1"/>
  <c r="BN46" i="1"/>
  <c r="BO46" i="1"/>
  <c r="BP46" i="1"/>
  <c r="BQ46" i="1"/>
  <c r="BM47" i="1"/>
  <c r="BN47" i="1"/>
  <c r="BR47" i="1" s="1"/>
  <c r="BO47" i="1"/>
  <c r="BP47" i="1"/>
  <c r="BQ47" i="1"/>
  <c r="BM48" i="1"/>
  <c r="BN48" i="1"/>
  <c r="BO48" i="1"/>
  <c r="BP48" i="1"/>
  <c r="BQ48" i="1"/>
  <c r="BM49" i="1"/>
  <c r="BN49" i="1"/>
  <c r="BO49" i="1"/>
  <c r="BP49" i="1"/>
  <c r="BQ49" i="1"/>
  <c r="BM50" i="1"/>
  <c r="BN50" i="1"/>
  <c r="BO50" i="1"/>
  <c r="BP50" i="1"/>
  <c r="BQ50" i="1"/>
  <c r="BM51" i="1"/>
  <c r="BN51" i="1"/>
  <c r="BO51" i="1"/>
  <c r="BP51" i="1"/>
  <c r="BQ51" i="1"/>
  <c r="BM52" i="1"/>
  <c r="BN52" i="1"/>
  <c r="BR52" i="1" s="1"/>
  <c r="BO52" i="1"/>
  <c r="BP52" i="1"/>
  <c r="BQ52" i="1"/>
  <c r="BM53" i="1"/>
  <c r="BN53" i="1"/>
  <c r="BO53" i="1"/>
  <c r="BP53" i="1"/>
  <c r="BQ53" i="1"/>
  <c r="BM54" i="1"/>
  <c r="BN54" i="1"/>
  <c r="BO54" i="1"/>
  <c r="BP54" i="1"/>
  <c r="BQ54" i="1"/>
  <c r="BM55" i="1"/>
  <c r="BN55" i="1"/>
  <c r="BO55" i="1"/>
  <c r="BP55" i="1"/>
  <c r="BQ55" i="1"/>
  <c r="BM56" i="1"/>
  <c r="BN56" i="1"/>
  <c r="BO56" i="1"/>
  <c r="BP56" i="1"/>
  <c r="BQ56" i="1"/>
  <c r="BM57" i="1"/>
  <c r="BN57" i="1"/>
  <c r="BO57" i="1"/>
  <c r="BP57" i="1"/>
  <c r="BQ57" i="1"/>
  <c r="BM58" i="1"/>
  <c r="BN58" i="1"/>
  <c r="BR58" i="1" s="1"/>
  <c r="BO58" i="1"/>
  <c r="BP58" i="1"/>
  <c r="BQ58" i="1"/>
  <c r="BM59" i="1"/>
  <c r="BN59" i="1"/>
  <c r="BO59" i="1"/>
  <c r="BP59" i="1"/>
  <c r="BQ59" i="1"/>
  <c r="BM60" i="1"/>
  <c r="BN60" i="1"/>
  <c r="BO60" i="1"/>
  <c r="BP60" i="1"/>
  <c r="BQ60" i="1"/>
  <c r="BM61" i="1"/>
  <c r="BN61" i="1"/>
  <c r="BO61" i="1"/>
  <c r="BP61" i="1"/>
  <c r="BQ61" i="1"/>
  <c r="BM62" i="1"/>
  <c r="BN62" i="1"/>
  <c r="BO62" i="1"/>
  <c r="BP62" i="1"/>
  <c r="BQ62" i="1"/>
  <c r="BM63" i="1"/>
  <c r="BN63" i="1"/>
  <c r="BR63" i="1" s="1"/>
  <c r="BO63" i="1"/>
  <c r="BP63" i="1"/>
  <c r="BQ63" i="1"/>
  <c r="BM64" i="1"/>
  <c r="BN64" i="1"/>
  <c r="BO64" i="1"/>
  <c r="BP64" i="1"/>
  <c r="BQ64" i="1"/>
  <c r="BM65" i="1"/>
  <c r="BN65" i="1"/>
  <c r="BO65" i="1"/>
  <c r="BP65" i="1"/>
  <c r="BQ65" i="1"/>
  <c r="BM66" i="1"/>
  <c r="BN66" i="1"/>
  <c r="BO66" i="1"/>
  <c r="BP66" i="1"/>
  <c r="BQ66" i="1"/>
  <c r="BM67" i="1"/>
  <c r="BN67" i="1"/>
  <c r="BO67" i="1"/>
  <c r="BP67" i="1"/>
  <c r="BQ67" i="1"/>
  <c r="BM68" i="1"/>
  <c r="BN68" i="1"/>
  <c r="BO68" i="1"/>
  <c r="BP68" i="1"/>
  <c r="BQ68" i="1"/>
  <c r="BM69" i="1"/>
  <c r="BN69" i="1"/>
  <c r="BR69" i="1" s="1"/>
  <c r="BO69" i="1"/>
  <c r="BP69" i="1"/>
  <c r="BQ69" i="1"/>
  <c r="BM70" i="1"/>
  <c r="BN70" i="1"/>
  <c r="BO70" i="1"/>
  <c r="BP70" i="1"/>
  <c r="BQ70" i="1"/>
  <c r="BM71" i="1"/>
  <c r="BN71" i="1"/>
  <c r="BO71" i="1"/>
  <c r="BP71" i="1"/>
  <c r="BQ71" i="1"/>
  <c r="BM72" i="1"/>
  <c r="BN72" i="1"/>
  <c r="BO72" i="1"/>
  <c r="BP72" i="1"/>
  <c r="BQ72" i="1"/>
  <c r="BM73" i="1"/>
  <c r="BN73" i="1"/>
  <c r="BO73" i="1"/>
  <c r="BP73" i="1"/>
  <c r="BQ73" i="1"/>
  <c r="BM74" i="1"/>
  <c r="BN74" i="1"/>
  <c r="BR74" i="1" s="1"/>
  <c r="BO74" i="1"/>
  <c r="BP74" i="1"/>
  <c r="BQ74" i="1"/>
  <c r="BM75" i="1"/>
  <c r="BN75" i="1"/>
  <c r="BO75" i="1"/>
  <c r="BP75" i="1"/>
  <c r="BQ75" i="1"/>
  <c r="BM76" i="1"/>
  <c r="BN76" i="1"/>
  <c r="BO76" i="1"/>
  <c r="BP76" i="1"/>
  <c r="BQ76" i="1"/>
  <c r="BM77" i="1"/>
  <c r="BN77" i="1"/>
  <c r="BO77" i="1"/>
  <c r="BP77" i="1"/>
  <c r="BQ77" i="1"/>
  <c r="BM78" i="1"/>
  <c r="BN78" i="1"/>
  <c r="BO78" i="1"/>
  <c r="BP78" i="1"/>
  <c r="BQ78" i="1"/>
  <c r="BM79" i="1"/>
  <c r="BN79" i="1"/>
  <c r="BO79" i="1"/>
  <c r="BP79" i="1"/>
  <c r="BQ79" i="1"/>
  <c r="BM80" i="1"/>
  <c r="BN80" i="1"/>
  <c r="BR80" i="1" s="1"/>
  <c r="BO80" i="1"/>
  <c r="BP80" i="1"/>
  <c r="BQ80" i="1"/>
  <c r="BM81" i="1"/>
  <c r="BN81" i="1"/>
  <c r="BO81" i="1"/>
  <c r="BP81" i="1"/>
  <c r="BQ81" i="1"/>
  <c r="BM82" i="1"/>
  <c r="BN82" i="1"/>
  <c r="BO82" i="1"/>
  <c r="BP82" i="1"/>
  <c r="BQ82" i="1"/>
  <c r="BM83" i="1"/>
  <c r="BN83" i="1"/>
  <c r="BO83" i="1"/>
  <c r="BP83" i="1"/>
  <c r="BQ83" i="1"/>
  <c r="BM84" i="1"/>
  <c r="BN84" i="1"/>
  <c r="BO84" i="1"/>
  <c r="BP84" i="1"/>
  <c r="BQ84" i="1"/>
  <c r="BM85" i="1"/>
  <c r="BN85" i="1"/>
  <c r="BR85" i="1" s="1"/>
  <c r="BO85" i="1"/>
  <c r="BP85" i="1"/>
  <c r="BQ85" i="1"/>
  <c r="BM86" i="1"/>
  <c r="BN86" i="1"/>
  <c r="BO86" i="1"/>
  <c r="BP86" i="1"/>
  <c r="BQ86" i="1"/>
  <c r="BM87" i="1"/>
  <c r="BN87" i="1"/>
  <c r="BO87" i="1"/>
  <c r="BP87" i="1"/>
  <c r="BQ87" i="1"/>
  <c r="BM88" i="1"/>
  <c r="BN88" i="1"/>
  <c r="BO88" i="1"/>
  <c r="BP88" i="1"/>
  <c r="BQ88" i="1"/>
  <c r="BM89" i="1"/>
  <c r="BN89" i="1"/>
  <c r="BO89" i="1"/>
  <c r="BP89" i="1"/>
  <c r="BQ89" i="1"/>
  <c r="BM90" i="1"/>
  <c r="BN90" i="1"/>
  <c r="BO90" i="1"/>
  <c r="BP90" i="1"/>
  <c r="BQ90" i="1"/>
  <c r="BM91" i="1"/>
  <c r="BN91" i="1"/>
  <c r="BR91" i="1" s="1"/>
  <c r="BO91" i="1"/>
  <c r="BP91" i="1"/>
  <c r="BQ91" i="1"/>
  <c r="BM92" i="1"/>
  <c r="BN92" i="1"/>
  <c r="BO92" i="1"/>
  <c r="BP92" i="1"/>
  <c r="BQ92" i="1"/>
  <c r="BM93" i="1"/>
  <c r="BN93" i="1"/>
  <c r="BO93" i="1"/>
  <c r="BP93" i="1"/>
  <c r="BQ93" i="1"/>
  <c r="BM94" i="1"/>
  <c r="BN94" i="1"/>
  <c r="BO94" i="1"/>
  <c r="BP94" i="1"/>
  <c r="BQ94" i="1"/>
  <c r="BM95" i="1"/>
  <c r="BN95" i="1"/>
  <c r="BO95" i="1"/>
  <c r="BP95" i="1"/>
  <c r="BQ95" i="1"/>
  <c r="BM96" i="1"/>
  <c r="BN96" i="1"/>
  <c r="BR96" i="1" s="1"/>
  <c r="BO96" i="1"/>
  <c r="BP96" i="1"/>
  <c r="BQ96" i="1"/>
  <c r="BM97" i="1"/>
  <c r="BN97" i="1"/>
  <c r="BO97" i="1"/>
  <c r="BP97" i="1"/>
  <c r="BQ97" i="1"/>
  <c r="BM98" i="1"/>
  <c r="BN98" i="1"/>
  <c r="BO98" i="1"/>
  <c r="BP98" i="1"/>
  <c r="BQ98" i="1"/>
  <c r="BM99" i="1"/>
  <c r="BN99" i="1"/>
  <c r="BO99" i="1"/>
  <c r="BP99" i="1"/>
  <c r="BQ99" i="1"/>
  <c r="BM100" i="1"/>
  <c r="BN100" i="1"/>
  <c r="BO100" i="1"/>
  <c r="BP100" i="1"/>
  <c r="BQ100" i="1"/>
  <c r="BM101" i="1"/>
  <c r="BN101" i="1"/>
  <c r="BO101" i="1"/>
  <c r="BP101" i="1"/>
  <c r="BQ101" i="1"/>
  <c r="BM102" i="1"/>
  <c r="BN102" i="1"/>
  <c r="BR102" i="1" s="1"/>
  <c r="BO102" i="1"/>
  <c r="BP102" i="1"/>
  <c r="BQ102" i="1"/>
  <c r="BM103" i="1"/>
  <c r="BN103" i="1"/>
  <c r="BO103" i="1"/>
  <c r="BP103" i="1"/>
  <c r="BQ103" i="1"/>
  <c r="BM104" i="1"/>
  <c r="BN104" i="1"/>
  <c r="BO104" i="1"/>
  <c r="BP104" i="1"/>
  <c r="BQ104" i="1"/>
  <c r="BM105" i="1"/>
  <c r="BN105" i="1"/>
  <c r="BO105" i="1"/>
  <c r="BP105" i="1"/>
  <c r="BQ105" i="1"/>
  <c r="BM106" i="1"/>
  <c r="BN106" i="1"/>
  <c r="BO106" i="1"/>
  <c r="BP106" i="1"/>
  <c r="BQ106" i="1"/>
  <c r="BM107" i="1"/>
  <c r="BN107" i="1"/>
  <c r="BR107" i="1" s="1"/>
  <c r="BO107" i="1"/>
  <c r="BP107" i="1"/>
  <c r="BQ107" i="1"/>
  <c r="BM108" i="1"/>
  <c r="BN108" i="1"/>
  <c r="BO108" i="1"/>
  <c r="BP108" i="1"/>
  <c r="BQ108" i="1"/>
  <c r="BM109" i="1"/>
  <c r="BN109" i="1"/>
  <c r="BO109" i="1"/>
  <c r="BP109" i="1"/>
  <c r="BQ109" i="1"/>
  <c r="BM110" i="1"/>
  <c r="BN110" i="1"/>
  <c r="BO110" i="1"/>
  <c r="BP110" i="1"/>
  <c r="BQ110" i="1"/>
  <c r="BM111" i="1"/>
  <c r="BN111" i="1"/>
  <c r="BO111" i="1"/>
  <c r="BP111" i="1"/>
  <c r="BQ111" i="1"/>
  <c r="BM112" i="1"/>
  <c r="BN112" i="1"/>
  <c r="BO112" i="1"/>
  <c r="BP112" i="1"/>
  <c r="BQ112" i="1"/>
  <c r="BM113" i="1"/>
  <c r="BN113" i="1"/>
  <c r="BR113" i="1" s="1"/>
  <c r="BO113" i="1"/>
  <c r="BP113" i="1"/>
  <c r="BQ113" i="1"/>
  <c r="BM114" i="1"/>
  <c r="BN114" i="1"/>
  <c r="BO114" i="1"/>
  <c r="BP114" i="1"/>
  <c r="BQ114" i="1"/>
  <c r="BM115" i="1"/>
  <c r="BN115" i="1"/>
  <c r="BO115" i="1"/>
  <c r="BP115" i="1"/>
  <c r="BQ115" i="1"/>
  <c r="BM116" i="1"/>
  <c r="BN116" i="1"/>
  <c r="BO116" i="1"/>
  <c r="BP116" i="1"/>
  <c r="BQ116" i="1"/>
  <c r="BM117" i="1"/>
  <c r="BN117" i="1"/>
  <c r="BO117" i="1"/>
  <c r="BP117" i="1"/>
  <c r="BQ117" i="1"/>
  <c r="BM118" i="1"/>
  <c r="BN118" i="1"/>
  <c r="BR118" i="1" s="1"/>
  <c r="BO118" i="1"/>
  <c r="BP118" i="1"/>
  <c r="BQ118" i="1"/>
  <c r="BM119" i="1"/>
  <c r="BN119" i="1"/>
  <c r="BO119" i="1"/>
  <c r="BP119" i="1"/>
  <c r="BQ119" i="1"/>
  <c r="BM120" i="1"/>
  <c r="BN120" i="1"/>
  <c r="BO120" i="1"/>
  <c r="BP120" i="1"/>
  <c r="BQ120" i="1"/>
  <c r="BM121" i="1"/>
  <c r="BN121" i="1"/>
  <c r="BO121" i="1"/>
  <c r="BP121" i="1"/>
  <c r="BQ121" i="1"/>
  <c r="BM122" i="1"/>
  <c r="BN122" i="1"/>
  <c r="BO122" i="1"/>
  <c r="BP122" i="1"/>
  <c r="BQ122" i="1"/>
  <c r="BM123" i="1"/>
  <c r="BN123" i="1"/>
  <c r="BO123" i="1"/>
  <c r="BP123" i="1"/>
  <c r="BQ123" i="1"/>
  <c r="BM124" i="1"/>
  <c r="BN124" i="1"/>
  <c r="BR124" i="1" s="1"/>
  <c r="BO124" i="1"/>
  <c r="BP124" i="1"/>
  <c r="BQ124" i="1"/>
  <c r="BM125" i="1"/>
  <c r="BN125" i="1"/>
  <c r="BO125" i="1"/>
  <c r="BP125" i="1"/>
  <c r="BQ125" i="1"/>
  <c r="BM126" i="1"/>
  <c r="BN126" i="1"/>
  <c r="BO126" i="1"/>
  <c r="BP126" i="1"/>
  <c r="BQ126" i="1"/>
  <c r="BM127" i="1"/>
  <c r="BN127" i="1"/>
  <c r="BO127" i="1"/>
  <c r="BP127" i="1"/>
  <c r="BQ127" i="1"/>
  <c r="BM128" i="1"/>
  <c r="BN128" i="1"/>
  <c r="BO128" i="1"/>
  <c r="BP128" i="1"/>
  <c r="BQ128" i="1"/>
  <c r="BM8" i="1"/>
  <c r="BN8" i="1"/>
  <c r="BR8" i="1" s="1"/>
  <c r="BO8" i="1"/>
  <c r="BP8" i="1"/>
  <c r="BQ8" i="1"/>
  <c r="BN9" i="1"/>
  <c r="BO9" i="1"/>
  <c r="BP9" i="1"/>
  <c r="BQ9" i="1"/>
  <c r="BM9" i="1"/>
  <c r="BM7" i="1"/>
  <c r="BN7" i="1"/>
  <c r="BO7" i="1"/>
  <c r="BP7" i="1"/>
  <c r="BQ7" i="1"/>
  <c r="BG7" i="1"/>
  <c r="BH7" i="1"/>
  <c r="BI7" i="1"/>
  <c r="BJ7" i="1"/>
  <c r="BK7" i="1"/>
  <c r="BL7" i="1"/>
  <c r="BR7" i="1"/>
  <c r="AL7" i="1"/>
  <c r="AM7" i="1"/>
  <c r="AN7" i="1"/>
  <c r="AO7" i="1"/>
  <c r="AK7" i="1"/>
  <c r="AD8" i="1"/>
  <c r="AE8" i="1"/>
  <c r="AF8" i="1"/>
  <c r="AG8" i="1"/>
  <c r="AH8" i="1"/>
  <c r="AI8" i="1"/>
  <c r="AJ8" i="1"/>
  <c r="AD10" i="1"/>
  <c r="AE10" i="1"/>
  <c r="AF10" i="1"/>
  <c r="AG10" i="1"/>
  <c r="AH10" i="1"/>
  <c r="AI10" i="1"/>
  <c r="AJ10" i="1"/>
  <c r="AD11" i="1"/>
  <c r="AE11" i="1"/>
  <c r="AF11" i="1"/>
  <c r="AG11" i="1"/>
  <c r="AH11" i="1"/>
  <c r="AI11" i="1"/>
  <c r="AJ11" i="1"/>
  <c r="AD12" i="1"/>
  <c r="AE12" i="1"/>
  <c r="AF12" i="1"/>
  <c r="AG12" i="1"/>
  <c r="AH12" i="1"/>
  <c r="AJ12" i="1"/>
  <c r="AI12" i="1"/>
  <c r="AD13" i="1"/>
  <c r="AE13" i="1"/>
  <c r="AF13" i="1"/>
  <c r="AG13" i="1"/>
  <c r="AH13" i="1"/>
  <c r="AI13" i="1"/>
  <c r="AJ13" i="1"/>
  <c r="AD14" i="1"/>
  <c r="AE14" i="1"/>
  <c r="AF14" i="1"/>
  <c r="AG14" i="1"/>
  <c r="AH14" i="1"/>
  <c r="AI14" i="1"/>
  <c r="AJ14" i="1"/>
  <c r="AD15" i="1"/>
  <c r="AE15" i="1"/>
  <c r="AF15" i="1"/>
  <c r="AG15" i="1"/>
  <c r="AH15" i="1"/>
  <c r="AI15" i="1"/>
  <c r="AJ15" i="1"/>
  <c r="AD16" i="1"/>
  <c r="AE16" i="1"/>
  <c r="AF16" i="1"/>
  <c r="AG16" i="1"/>
  <c r="AH16" i="1"/>
  <c r="AI16" i="1"/>
  <c r="AJ16" i="1"/>
  <c r="AE17" i="1"/>
  <c r="AF17" i="1"/>
  <c r="AG17" i="1"/>
  <c r="AH17" i="1"/>
  <c r="AI17" i="1"/>
  <c r="AJ17" i="1"/>
  <c r="AD17" i="1"/>
  <c r="AD18" i="1"/>
  <c r="AE18" i="1"/>
  <c r="AF18" i="1"/>
  <c r="AG18" i="1"/>
  <c r="AH18" i="1"/>
  <c r="AI18" i="1"/>
  <c r="AJ18" i="1"/>
  <c r="AD19" i="1"/>
  <c r="AE19" i="1"/>
  <c r="AF19" i="1"/>
  <c r="AG19" i="1"/>
  <c r="AH19" i="1"/>
  <c r="AI19" i="1"/>
  <c r="AJ19" i="1"/>
  <c r="AD20" i="1"/>
  <c r="AE20" i="1"/>
  <c r="AF20" i="1"/>
  <c r="AG20" i="1"/>
  <c r="AH20" i="1"/>
  <c r="AI20" i="1"/>
  <c r="AJ20" i="1"/>
  <c r="AD21" i="1"/>
  <c r="AE21" i="1"/>
  <c r="AF21" i="1"/>
  <c r="AG21" i="1"/>
  <c r="AH21" i="1"/>
  <c r="AI21" i="1"/>
  <c r="AJ21" i="1"/>
  <c r="AD22" i="1"/>
  <c r="AE22" i="1"/>
  <c r="AF22" i="1"/>
  <c r="AH22" i="1"/>
  <c r="AI22" i="1"/>
  <c r="AJ22" i="1"/>
  <c r="AG22" i="1"/>
  <c r="AD23" i="1"/>
  <c r="AE23" i="1"/>
  <c r="AF23" i="1"/>
  <c r="AG23" i="1"/>
  <c r="AH23" i="1"/>
  <c r="AJ23" i="1"/>
  <c r="AI23" i="1"/>
  <c r="AD24" i="1"/>
  <c r="AE24" i="1"/>
  <c r="AF24" i="1"/>
  <c r="AG24" i="1"/>
  <c r="AH24" i="1"/>
  <c r="AI24" i="1"/>
  <c r="AJ24" i="1"/>
  <c r="AD25" i="1"/>
  <c r="AE25" i="1"/>
  <c r="AF25" i="1"/>
  <c r="AG25" i="1"/>
  <c r="AI25" i="1"/>
  <c r="AJ25" i="1"/>
  <c r="AH25" i="1"/>
  <c r="AD26" i="1"/>
  <c r="AE26" i="1"/>
  <c r="AF26" i="1"/>
  <c r="AH26" i="1"/>
  <c r="AI26" i="1"/>
  <c r="AJ26" i="1"/>
  <c r="AG26" i="1"/>
  <c r="AD27" i="1"/>
  <c r="AE27" i="1"/>
  <c r="AG27" i="1"/>
  <c r="AH27" i="1"/>
  <c r="AI27" i="1"/>
  <c r="AJ27" i="1"/>
  <c r="AF27" i="1"/>
  <c r="AD28" i="1"/>
  <c r="AE28" i="1"/>
  <c r="AF28" i="1"/>
  <c r="AG28" i="1"/>
  <c r="AH28" i="1"/>
  <c r="AI28" i="1"/>
  <c r="AJ28" i="1"/>
  <c r="AD29" i="1"/>
  <c r="AE29" i="1"/>
  <c r="AF29" i="1"/>
  <c r="AG29" i="1"/>
  <c r="AH29" i="1"/>
  <c r="AI29" i="1"/>
  <c r="AJ29" i="1"/>
  <c r="AD30" i="1"/>
  <c r="AE30" i="1"/>
  <c r="AF30" i="1"/>
  <c r="AG30" i="1"/>
  <c r="AH30" i="1"/>
  <c r="AI30" i="1"/>
  <c r="AJ30" i="1"/>
  <c r="AD31" i="1"/>
  <c r="AE31" i="1"/>
  <c r="AF31" i="1"/>
  <c r="AG31" i="1"/>
  <c r="AH31" i="1"/>
  <c r="AI31" i="1"/>
  <c r="AJ31" i="1"/>
  <c r="AD32" i="1"/>
  <c r="AE32" i="1"/>
  <c r="AF32" i="1"/>
  <c r="AG32" i="1"/>
  <c r="AH32" i="1"/>
  <c r="AI32" i="1"/>
  <c r="AJ32" i="1"/>
  <c r="AD33" i="1"/>
  <c r="AE33" i="1"/>
  <c r="AF33" i="1"/>
  <c r="AG33" i="1"/>
  <c r="AH33" i="1"/>
  <c r="AI33" i="1"/>
  <c r="AJ33" i="1"/>
  <c r="AD34" i="1"/>
  <c r="AE34" i="1"/>
  <c r="AF34" i="1"/>
  <c r="AG34" i="1"/>
  <c r="AH34" i="1"/>
  <c r="AI34" i="1"/>
  <c r="AJ34" i="1"/>
  <c r="AD35" i="1"/>
  <c r="AE35" i="1"/>
  <c r="AF35" i="1"/>
  <c r="AG35" i="1"/>
  <c r="AH35" i="1"/>
  <c r="AI35" i="1"/>
  <c r="AJ35" i="1"/>
  <c r="AD36" i="1"/>
  <c r="AE36" i="1"/>
  <c r="AF36" i="1"/>
  <c r="AG36" i="1"/>
  <c r="AH36" i="1"/>
  <c r="AI36" i="1"/>
  <c r="AJ36" i="1"/>
  <c r="AE37" i="1"/>
  <c r="AF37" i="1"/>
  <c r="AG37" i="1"/>
  <c r="AH37" i="1"/>
  <c r="AI37" i="1"/>
  <c r="AJ37" i="1"/>
  <c r="AD37" i="1"/>
  <c r="AD38" i="1"/>
  <c r="AE38" i="1"/>
  <c r="AF38" i="1"/>
  <c r="AG38" i="1"/>
  <c r="AH38" i="1"/>
  <c r="AI38" i="1"/>
  <c r="AJ38" i="1"/>
  <c r="AD39" i="1"/>
  <c r="AE39" i="1"/>
  <c r="AF39" i="1"/>
  <c r="AG39" i="1"/>
  <c r="AH39" i="1"/>
  <c r="AI39" i="1"/>
  <c r="AJ39" i="1"/>
  <c r="AD40" i="1"/>
  <c r="AE40" i="1"/>
  <c r="AF40" i="1"/>
  <c r="AG40" i="1"/>
  <c r="AH40" i="1"/>
  <c r="AI40" i="1"/>
  <c r="AJ40" i="1"/>
  <c r="AD41" i="1"/>
  <c r="AE41" i="1"/>
  <c r="AF41" i="1"/>
  <c r="AG41" i="1"/>
  <c r="AI41" i="1"/>
  <c r="AJ41" i="1"/>
  <c r="AH41" i="1"/>
  <c r="AD42" i="1"/>
  <c r="AE42" i="1"/>
  <c r="AF42" i="1"/>
  <c r="AG42" i="1"/>
  <c r="AH42" i="1"/>
  <c r="AI42" i="1"/>
  <c r="AJ42" i="1"/>
  <c r="AD43" i="1"/>
  <c r="AE43" i="1"/>
  <c r="AG43" i="1"/>
  <c r="AH43" i="1"/>
  <c r="AI43" i="1"/>
  <c r="AJ43" i="1"/>
  <c r="AF43" i="1"/>
  <c r="AD44" i="1"/>
  <c r="AE44" i="1"/>
  <c r="AF44" i="1"/>
  <c r="AG44" i="1"/>
  <c r="AH44" i="1"/>
  <c r="AI44" i="1"/>
  <c r="AJ44" i="1"/>
  <c r="AD45" i="1"/>
  <c r="AE45" i="1"/>
  <c r="AF45" i="1"/>
  <c r="AG45" i="1"/>
  <c r="AH45" i="1"/>
  <c r="AI45" i="1"/>
  <c r="AJ45" i="1"/>
  <c r="AD46" i="1"/>
  <c r="AE46" i="1"/>
  <c r="AF46" i="1"/>
  <c r="AG46" i="1"/>
  <c r="AH46" i="1"/>
  <c r="AI46" i="1"/>
  <c r="AJ46" i="1"/>
  <c r="AD47" i="1"/>
  <c r="AE47" i="1"/>
  <c r="AF47" i="1"/>
  <c r="AG47" i="1"/>
  <c r="AH47" i="1"/>
  <c r="AI47" i="1"/>
  <c r="AJ47" i="1"/>
  <c r="AD48" i="1"/>
  <c r="AF48" i="1"/>
  <c r="AG48" i="1"/>
  <c r="AH48" i="1"/>
  <c r="AI48" i="1"/>
  <c r="AJ48" i="1"/>
  <c r="AE48" i="1"/>
  <c r="AD49" i="1"/>
  <c r="AE49" i="1"/>
  <c r="AF49" i="1"/>
  <c r="AG49" i="1"/>
  <c r="AH49" i="1"/>
  <c r="AI49" i="1"/>
  <c r="AJ49" i="1"/>
  <c r="AD50" i="1"/>
  <c r="AE50" i="1"/>
  <c r="AF50" i="1"/>
  <c r="AG50" i="1"/>
  <c r="AH50" i="1"/>
  <c r="AI50" i="1"/>
  <c r="AJ50" i="1"/>
  <c r="AD51" i="1"/>
  <c r="AE51" i="1"/>
  <c r="AG51" i="1"/>
  <c r="AH51" i="1"/>
  <c r="AI51" i="1"/>
  <c r="AJ51" i="1"/>
  <c r="AF51" i="1"/>
  <c r="AD52" i="1"/>
  <c r="AE52" i="1"/>
  <c r="AF52" i="1"/>
  <c r="AG52" i="1"/>
  <c r="AH52" i="1"/>
  <c r="AI52" i="1"/>
  <c r="AJ52" i="1"/>
  <c r="AD53" i="1"/>
  <c r="AE53" i="1"/>
  <c r="AF53" i="1"/>
  <c r="AG53" i="1"/>
  <c r="AH53" i="1"/>
  <c r="AI53" i="1"/>
  <c r="AJ53" i="1"/>
  <c r="AD54" i="1"/>
  <c r="AE54" i="1"/>
  <c r="AF54" i="1"/>
  <c r="AG54" i="1"/>
  <c r="AH54" i="1"/>
  <c r="AI54" i="1"/>
  <c r="AJ54" i="1"/>
  <c r="AD55" i="1"/>
  <c r="AE55" i="1"/>
  <c r="AF55" i="1"/>
  <c r="AG55" i="1"/>
  <c r="AH55" i="1"/>
  <c r="AI55" i="1"/>
  <c r="AJ55" i="1"/>
  <c r="AD56" i="1"/>
  <c r="AE56" i="1"/>
  <c r="AF56" i="1"/>
  <c r="AG56" i="1"/>
  <c r="AI56" i="1"/>
  <c r="AJ56" i="1"/>
  <c r="AH56" i="1"/>
  <c r="AD57" i="1"/>
  <c r="AE57" i="1"/>
  <c r="AF57" i="1"/>
  <c r="AG57" i="1"/>
  <c r="AH57" i="1"/>
  <c r="AI57" i="1"/>
  <c r="AJ57" i="1"/>
  <c r="AD58" i="1"/>
  <c r="AE58" i="1"/>
  <c r="AF58" i="1"/>
  <c r="AH58" i="1"/>
  <c r="AI58" i="1"/>
  <c r="AJ58" i="1"/>
  <c r="AG58" i="1"/>
  <c r="AE59" i="1"/>
  <c r="AF59" i="1"/>
  <c r="AG59" i="1"/>
  <c r="AH59" i="1"/>
  <c r="AI59" i="1"/>
  <c r="AJ59" i="1"/>
  <c r="AD59" i="1"/>
  <c r="AD60" i="1"/>
  <c r="AE60" i="1"/>
  <c r="AF60" i="1"/>
  <c r="AG60" i="1"/>
  <c r="AH60" i="1"/>
  <c r="AI60" i="1"/>
  <c r="AJ60" i="1"/>
  <c r="AD61" i="1"/>
  <c r="AF61" i="1"/>
  <c r="AG61" i="1"/>
  <c r="AH61" i="1"/>
  <c r="AI61" i="1"/>
  <c r="AJ61" i="1"/>
  <c r="AE61" i="1"/>
  <c r="AD62" i="1"/>
  <c r="AE62" i="1"/>
  <c r="AF62" i="1"/>
  <c r="AG62" i="1"/>
  <c r="AH62" i="1"/>
  <c r="AI62" i="1"/>
  <c r="AJ62" i="1"/>
  <c r="AD63" i="1"/>
  <c r="AE63" i="1"/>
  <c r="AF63" i="1"/>
  <c r="AG63" i="1"/>
  <c r="AH63" i="1"/>
  <c r="AI63" i="1"/>
  <c r="AJ63" i="1"/>
  <c r="AD64" i="1"/>
  <c r="AE64" i="1"/>
  <c r="AF64" i="1"/>
  <c r="AH64" i="1"/>
  <c r="AI64" i="1"/>
  <c r="AJ64" i="1"/>
  <c r="AG64" i="1"/>
  <c r="AD65" i="1"/>
  <c r="AE65" i="1"/>
  <c r="AF65" i="1"/>
  <c r="AG65" i="1"/>
  <c r="AH65" i="1"/>
  <c r="AI65" i="1"/>
  <c r="AJ65" i="1"/>
  <c r="AD66" i="1"/>
  <c r="AE66" i="1"/>
  <c r="AF66" i="1"/>
  <c r="AG66" i="1"/>
  <c r="AH66" i="1"/>
  <c r="AI66" i="1"/>
  <c r="AJ66" i="1"/>
  <c r="AD67" i="1"/>
  <c r="AE67" i="1"/>
  <c r="AF67" i="1"/>
  <c r="AG67" i="1"/>
  <c r="AI67" i="1"/>
  <c r="AJ67" i="1"/>
  <c r="AH67" i="1"/>
  <c r="AD68" i="1"/>
  <c r="AE68" i="1"/>
  <c r="AF68" i="1"/>
  <c r="AG68" i="1"/>
  <c r="AH68" i="1"/>
  <c r="AI68" i="1"/>
  <c r="AJ68" i="1"/>
  <c r="AD69" i="1"/>
  <c r="AE69" i="1"/>
  <c r="AF69" i="1"/>
  <c r="AG69" i="1"/>
  <c r="AH69" i="1"/>
  <c r="AI69" i="1"/>
  <c r="AJ69" i="1"/>
  <c r="AD70" i="1"/>
  <c r="AE70" i="1"/>
  <c r="AG70" i="1"/>
  <c r="AH70" i="1"/>
  <c r="AI70" i="1"/>
  <c r="AJ70" i="1"/>
  <c r="AF70" i="1"/>
  <c r="AE71" i="1"/>
  <c r="AF71" i="1"/>
  <c r="AG71" i="1"/>
  <c r="AH71" i="1"/>
  <c r="AI71" i="1"/>
  <c r="AJ71" i="1"/>
  <c r="AD71" i="1"/>
  <c r="AD72" i="1"/>
  <c r="AG72" i="1"/>
  <c r="AH72" i="1"/>
  <c r="AI72" i="1"/>
  <c r="AJ72" i="1"/>
  <c r="AE72" i="1"/>
  <c r="AF72" i="1"/>
  <c r="AD73" i="1"/>
  <c r="AE73" i="1"/>
  <c r="AF73" i="1"/>
  <c r="AG73" i="1"/>
  <c r="AH73" i="1"/>
  <c r="AI73" i="1"/>
  <c r="AJ73" i="1"/>
  <c r="AD74" i="1"/>
  <c r="AE74" i="1"/>
  <c r="AF74" i="1"/>
  <c r="AG74" i="1"/>
  <c r="AH74" i="1"/>
  <c r="AI74" i="1"/>
  <c r="AJ74" i="1"/>
  <c r="AD75" i="1"/>
  <c r="AE75" i="1"/>
  <c r="AF75" i="1"/>
  <c r="AG75" i="1"/>
  <c r="AH75" i="1"/>
  <c r="AI75" i="1"/>
  <c r="AJ75" i="1"/>
  <c r="AD76" i="1"/>
  <c r="AE76" i="1"/>
  <c r="AF76" i="1"/>
  <c r="AG76" i="1"/>
  <c r="AH76" i="1"/>
  <c r="AI76" i="1"/>
  <c r="AJ76" i="1"/>
  <c r="AD77" i="1"/>
  <c r="AE77" i="1"/>
  <c r="AF77" i="1"/>
  <c r="AG77" i="1"/>
  <c r="AH77" i="1"/>
  <c r="AI77" i="1"/>
  <c r="AJ77" i="1"/>
  <c r="AD78" i="1"/>
  <c r="AE78" i="1"/>
  <c r="AF78" i="1"/>
  <c r="AG78" i="1"/>
  <c r="AH78" i="1"/>
  <c r="AI78" i="1"/>
  <c r="AJ78" i="1"/>
  <c r="AD79" i="1"/>
  <c r="AE79" i="1"/>
  <c r="AF79" i="1"/>
  <c r="AG79" i="1"/>
  <c r="AH79" i="1"/>
  <c r="AI79" i="1"/>
  <c r="AJ79" i="1"/>
  <c r="AD80" i="1"/>
  <c r="AE80" i="1"/>
  <c r="AF80" i="1"/>
  <c r="AG80" i="1"/>
  <c r="AH80" i="1"/>
  <c r="AI80" i="1"/>
  <c r="AJ80" i="1"/>
  <c r="AD81" i="1"/>
  <c r="AE81" i="1"/>
  <c r="AF81" i="1"/>
  <c r="AG81" i="1"/>
  <c r="AH81" i="1"/>
  <c r="AI81" i="1"/>
  <c r="AJ81" i="1"/>
  <c r="AD82" i="1"/>
  <c r="AE82" i="1"/>
  <c r="AF82" i="1"/>
  <c r="AG82" i="1"/>
  <c r="AH82" i="1"/>
  <c r="AI82" i="1"/>
  <c r="AJ82" i="1"/>
  <c r="AD83" i="1"/>
  <c r="AE83" i="1"/>
  <c r="AF83" i="1"/>
  <c r="AG83" i="1"/>
  <c r="AH83" i="1"/>
  <c r="AI83" i="1"/>
  <c r="AJ83" i="1"/>
  <c r="AD84" i="1"/>
  <c r="AE84" i="1"/>
  <c r="AF84" i="1"/>
  <c r="AG84" i="1"/>
  <c r="AH84" i="1"/>
  <c r="AI84" i="1"/>
  <c r="AJ84" i="1"/>
  <c r="AD85" i="1"/>
  <c r="AF85" i="1"/>
  <c r="AG85" i="1"/>
  <c r="AH85" i="1"/>
  <c r="AI85" i="1"/>
  <c r="AJ85" i="1"/>
  <c r="AE85" i="1"/>
  <c r="AD86" i="1"/>
  <c r="AE86" i="1"/>
  <c r="AG86" i="1"/>
  <c r="AH86" i="1"/>
  <c r="AI86" i="1"/>
  <c r="AJ86" i="1"/>
  <c r="AF86" i="1"/>
  <c r="AD87" i="1"/>
  <c r="AE87" i="1"/>
  <c r="AF87" i="1"/>
  <c r="AG87" i="1"/>
  <c r="AH87" i="1"/>
  <c r="AI87" i="1"/>
  <c r="AJ87" i="1"/>
  <c r="AD88" i="1"/>
  <c r="AE88" i="1"/>
  <c r="AF88" i="1"/>
  <c r="AG88" i="1"/>
  <c r="AH88" i="1"/>
  <c r="AI88" i="1"/>
  <c r="AJ88" i="1"/>
  <c r="AD89" i="1"/>
  <c r="AE89" i="1"/>
  <c r="AF89" i="1"/>
  <c r="AG89" i="1"/>
  <c r="AH89" i="1"/>
  <c r="AI89" i="1"/>
  <c r="AJ89" i="1"/>
  <c r="AD90" i="1"/>
  <c r="AE90" i="1"/>
  <c r="AF90" i="1"/>
  <c r="AG90" i="1"/>
  <c r="AH90" i="1"/>
  <c r="AI90" i="1"/>
  <c r="AJ90" i="1"/>
  <c r="AD91" i="1"/>
  <c r="AE91" i="1"/>
  <c r="AF91" i="1"/>
  <c r="AG91" i="1"/>
  <c r="AI91" i="1"/>
  <c r="AJ91" i="1"/>
  <c r="AH91" i="1"/>
  <c r="AD92" i="1"/>
  <c r="AE92" i="1"/>
  <c r="AF92" i="1"/>
  <c r="AG92" i="1"/>
  <c r="AH92" i="1"/>
  <c r="AI92" i="1"/>
  <c r="AJ92" i="1"/>
  <c r="AD93" i="1"/>
  <c r="AE93" i="1"/>
  <c r="AF93" i="1"/>
  <c r="AG93" i="1"/>
  <c r="AH93" i="1"/>
  <c r="AI93" i="1"/>
  <c r="AJ93" i="1"/>
  <c r="AD94" i="1"/>
  <c r="AE94" i="1"/>
  <c r="AF94" i="1"/>
  <c r="AG94" i="1"/>
  <c r="AH94" i="1"/>
  <c r="AI94" i="1"/>
  <c r="AJ94" i="1"/>
  <c r="AD95" i="1"/>
  <c r="AE95" i="1"/>
  <c r="AF95" i="1"/>
  <c r="AG95" i="1"/>
  <c r="AH95" i="1"/>
  <c r="AI95" i="1"/>
  <c r="AJ95" i="1"/>
  <c r="AD96" i="1"/>
  <c r="AG96" i="1"/>
  <c r="AH96" i="1"/>
  <c r="AI96" i="1"/>
  <c r="AJ96" i="1"/>
  <c r="AE96" i="1"/>
  <c r="AF96" i="1"/>
  <c r="AD97" i="1"/>
  <c r="AE97" i="1"/>
  <c r="AF97" i="1"/>
  <c r="AG97" i="1"/>
  <c r="AH97" i="1"/>
  <c r="AI97" i="1"/>
  <c r="AJ97" i="1"/>
  <c r="AF98" i="1"/>
  <c r="AG98" i="1"/>
  <c r="AH98" i="1"/>
  <c r="AI98" i="1"/>
  <c r="AJ98" i="1"/>
  <c r="AD98" i="1"/>
  <c r="AE98" i="1"/>
  <c r="AD99" i="1"/>
  <c r="AE99" i="1"/>
  <c r="AF99" i="1"/>
  <c r="AG99" i="1"/>
  <c r="AH99" i="1"/>
  <c r="AI99" i="1"/>
  <c r="AJ99" i="1"/>
  <c r="AD100" i="1"/>
  <c r="AE100" i="1"/>
  <c r="AF100" i="1"/>
  <c r="AG100" i="1"/>
  <c r="AH100" i="1"/>
  <c r="AI100" i="1"/>
  <c r="AJ100" i="1"/>
  <c r="AD101" i="1"/>
  <c r="AE101" i="1"/>
  <c r="AF101" i="1"/>
  <c r="AG101" i="1"/>
  <c r="AH101" i="1"/>
  <c r="AI101" i="1"/>
  <c r="AJ101" i="1"/>
  <c r="AD102" i="1"/>
  <c r="AE102" i="1"/>
  <c r="AF102" i="1"/>
  <c r="AG102" i="1"/>
  <c r="AH102" i="1"/>
  <c r="AJ102" i="1"/>
  <c r="AI102" i="1"/>
  <c r="AD103" i="1"/>
  <c r="AE103" i="1"/>
  <c r="AF103" i="1"/>
  <c r="AG103" i="1"/>
  <c r="AH103" i="1"/>
  <c r="AI103" i="1"/>
  <c r="AJ103" i="1"/>
  <c r="AE104" i="1"/>
  <c r="AF104" i="1"/>
  <c r="AG104" i="1"/>
  <c r="AH104" i="1"/>
  <c r="AI104" i="1"/>
  <c r="AJ104" i="1"/>
  <c r="AD104" i="1"/>
  <c r="AD105" i="1"/>
  <c r="AE105" i="1"/>
  <c r="AF105" i="1"/>
  <c r="AG105" i="1"/>
  <c r="AH105" i="1"/>
  <c r="AI105" i="1"/>
  <c r="AJ105" i="1"/>
  <c r="AD106" i="1"/>
  <c r="AE106" i="1"/>
  <c r="AF106" i="1"/>
  <c r="AG106" i="1"/>
  <c r="AH106" i="1"/>
  <c r="AJ106" i="1"/>
  <c r="AI106" i="1"/>
  <c r="AD107" i="1"/>
  <c r="AE107" i="1"/>
  <c r="AG107" i="1"/>
  <c r="AI107" i="1"/>
  <c r="AJ107" i="1"/>
  <c r="AF107" i="1"/>
  <c r="AH107" i="1"/>
  <c r="AD108" i="1"/>
  <c r="AE108" i="1"/>
  <c r="AF108" i="1"/>
  <c r="AG108" i="1"/>
  <c r="AH108" i="1"/>
  <c r="AI108" i="1"/>
  <c r="AJ108" i="1"/>
  <c r="AD109" i="1"/>
  <c r="AE109" i="1"/>
  <c r="AG109" i="1"/>
  <c r="AH109" i="1"/>
  <c r="AJ109" i="1"/>
  <c r="AF109" i="1"/>
  <c r="AI109" i="1"/>
  <c r="AD110" i="1"/>
  <c r="AE110" i="1"/>
  <c r="AF110" i="1"/>
  <c r="AG110" i="1"/>
  <c r="AH110" i="1"/>
  <c r="AI110" i="1"/>
  <c r="AJ110" i="1"/>
  <c r="AD111" i="1"/>
  <c r="AF111" i="1"/>
  <c r="AG111" i="1"/>
  <c r="AH111" i="1"/>
  <c r="AJ111" i="1"/>
  <c r="AE111" i="1"/>
  <c r="AI111" i="1"/>
  <c r="AD112" i="1"/>
  <c r="AE112" i="1"/>
  <c r="AF112" i="1"/>
  <c r="AG112" i="1"/>
  <c r="AH112" i="1"/>
  <c r="AI112" i="1"/>
  <c r="AJ112" i="1"/>
  <c r="AD113" i="1"/>
  <c r="AF113" i="1"/>
  <c r="AG113" i="1"/>
  <c r="AH113" i="1"/>
  <c r="AI113" i="1"/>
  <c r="AJ113" i="1"/>
  <c r="AE113" i="1"/>
  <c r="AD114" i="1"/>
  <c r="AE114" i="1"/>
  <c r="AF114" i="1"/>
  <c r="AG114" i="1"/>
  <c r="AH114" i="1"/>
  <c r="AI114" i="1"/>
  <c r="AJ114" i="1"/>
  <c r="AD115" i="1"/>
  <c r="AE115" i="1"/>
  <c r="AF115" i="1"/>
  <c r="AG115" i="1"/>
  <c r="AH115" i="1"/>
  <c r="AJ115" i="1"/>
  <c r="AI115" i="1"/>
  <c r="AD116" i="1"/>
  <c r="AE116" i="1"/>
  <c r="AF116" i="1"/>
  <c r="AG116" i="1"/>
  <c r="AH116" i="1"/>
  <c r="AI116" i="1"/>
  <c r="AJ116" i="1"/>
  <c r="AD117" i="1"/>
  <c r="AE117" i="1"/>
  <c r="AF117" i="1"/>
  <c r="AH117" i="1"/>
  <c r="AI117" i="1"/>
  <c r="AJ117" i="1"/>
  <c r="AG117" i="1"/>
  <c r="AD118" i="1"/>
  <c r="AE118" i="1"/>
  <c r="AF118" i="1"/>
  <c r="AG118" i="1"/>
  <c r="AH118" i="1"/>
  <c r="AI118" i="1"/>
  <c r="AJ118" i="1"/>
  <c r="AD119" i="1"/>
  <c r="AE119" i="1"/>
  <c r="AF119" i="1"/>
  <c r="AH119" i="1"/>
  <c r="AI119" i="1"/>
  <c r="AJ119" i="1"/>
  <c r="AG119" i="1"/>
  <c r="AD120" i="1"/>
  <c r="AE120" i="1"/>
  <c r="AF120" i="1"/>
  <c r="AG120" i="1"/>
  <c r="AH120" i="1"/>
  <c r="AI120" i="1"/>
  <c r="AJ120" i="1"/>
  <c r="AD121" i="1"/>
  <c r="AF121" i="1"/>
  <c r="AG121" i="1"/>
  <c r="AH121" i="1"/>
  <c r="AI121" i="1"/>
  <c r="AJ121" i="1"/>
  <c r="AE121" i="1"/>
  <c r="AD122" i="1"/>
  <c r="AE122" i="1"/>
  <c r="AF122" i="1"/>
  <c r="AG122" i="1"/>
  <c r="AH122" i="1"/>
  <c r="AI122" i="1"/>
  <c r="AJ122" i="1"/>
  <c r="AD123" i="1"/>
  <c r="AE123" i="1"/>
  <c r="AF123" i="1"/>
  <c r="AG123" i="1"/>
  <c r="AH123" i="1"/>
  <c r="AI123" i="1"/>
  <c r="AJ123" i="1"/>
  <c r="AD124" i="1"/>
  <c r="AE124" i="1"/>
  <c r="AF124" i="1"/>
  <c r="AG124" i="1"/>
  <c r="AH124" i="1"/>
  <c r="AI124" i="1"/>
  <c r="AJ124" i="1"/>
  <c r="AD125" i="1"/>
  <c r="AE125" i="1"/>
  <c r="AF125" i="1"/>
  <c r="AG125" i="1"/>
  <c r="AH125" i="1"/>
  <c r="AI125" i="1"/>
  <c r="AJ125" i="1"/>
  <c r="AD126" i="1"/>
  <c r="AE126" i="1"/>
  <c r="AF126" i="1"/>
  <c r="AG126" i="1"/>
  <c r="AH126" i="1"/>
  <c r="AI126" i="1"/>
  <c r="AJ126" i="1"/>
  <c r="AD127" i="1"/>
  <c r="AE127" i="1"/>
  <c r="AF127" i="1"/>
  <c r="AG127" i="1"/>
  <c r="AH127" i="1"/>
  <c r="AI127" i="1"/>
  <c r="AJ127" i="1"/>
  <c r="AD128" i="1"/>
  <c r="AE128" i="1"/>
  <c r="AF128" i="1"/>
  <c r="AG128" i="1"/>
  <c r="AH128" i="1"/>
  <c r="AI128" i="1"/>
  <c r="AJ128" i="1"/>
  <c r="AH9" i="1"/>
  <c r="AI9" i="1"/>
  <c r="AJ9" i="1"/>
  <c r="AG9" i="1"/>
  <c r="AF9" i="1"/>
  <c r="AE9" i="1"/>
  <c r="AD9" i="1"/>
  <c r="AE7" i="1"/>
  <c r="AF7" i="1"/>
  <c r="AG7" i="1"/>
  <c r="AH7" i="1"/>
  <c r="AI7" i="1"/>
  <c r="AJ7" i="1"/>
  <c r="W7" i="1"/>
  <c r="X7" i="1"/>
  <c r="Y7" i="1"/>
  <c r="Z7" i="1"/>
  <c r="AA7" i="1"/>
  <c r="AB7" i="1"/>
  <c r="AC7" i="1"/>
  <c r="AD7" i="1"/>
  <c r="LI8" i="1" l="1"/>
  <c r="LH8" i="1"/>
  <c r="LG8" i="1"/>
  <c r="LF8" i="1"/>
  <c r="LG128" i="1"/>
  <c r="LJ128" i="1"/>
  <c r="LI128" i="1"/>
  <c r="LF125" i="1"/>
  <c r="LF120" i="1"/>
  <c r="LH128" i="1"/>
  <c r="LJ111" i="1"/>
  <c r="LJ125" i="1"/>
  <c r="LI121" i="1"/>
  <c r="LI120" i="1"/>
  <c r="LJ115" i="1"/>
  <c r="LI111" i="1"/>
  <c r="LH121" i="1"/>
  <c r="LH120" i="1"/>
  <c r="LI115" i="1"/>
  <c r="LF128" i="1"/>
  <c r="LI125" i="1"/>
  <c r="LH115" i="1"/>
  <c r="LG120" i="1"/>
  <c r="LJ120" i="1"/>
  <c r="LH125" i="1"/>
  <c r="LG121" i="1"/>
  <c r="LJ117" i="1"/>
  <c r="LF113" i="1"/>
  <c r="LG113" i="1"/>
  <c r="LJ113" i="1"/>
  <c r="LJ103" i="1"/>
  <c r="LI108" i="1"/>
  <c r="LF97" i="1"/>
  <c r="LH95" i="1"/>
  <c r="LI94" i="1"/>
  <c r="LF92" i="1"/>
  <c r="LI90" i="1"/>
  <c r="LJ89" i="1"/>
  <c r="LG89" i="1"/>
  <c r="LH86" i="1"/>
  <c r="LI81" i="1"/>
  <c r="LF79" i="1"/>
  <c r="LF78" i="1"/>
  <c r="LI76" i="1"/>
  <c r="LI68" i="1"/>
  <c r="LG78" i="1"/>
  <c r="LF106" i="1"/>
  <c r="LI103" i="1"/>
  <c r="LH76" i="1"/>
  <c r="LF74" i="1"/>
  <c r="LF73" i="1"/>
  <c r="LH68" i="1"/>
  <c r="LJ74" i="1"/>
  <c r="LF108" i="1"/>
  <c r="LI106" i="1"/>
  <c r="LJ105" i="1"/>
  <c r="LG105" i="1"/>
  <c r="LI97" i="1"/>
  <c r="LF95" i="1"/>
  <c r="LF94" i="1"/>
  <c r="LI92" i="1"/>
  <c r="LF81" i="1"/>
  <c r="LH79" i="1"/>
  <c r="LI78" i="1"/>
  <c r="LF76" i="1"/>
  <c r="LI74" i="1"/>
  <c r="LJ73" i="1"/>
  <c r="LG71" i="1"/>
  <c r="LF111" i="1"/>
  <c r="LH106" i="1"/>
  <c r="LH92" i="1"/>
  <c r="LI87" i="1"/>
  <c r="LH74" i="1"/>
  <c r="LI73" i="1"/>
  <c r="LJ97" i="1"/>
  <c r="LG97" i="1"/>
  <c r="LJ106" i="1"/>
  <c r="LH111" i="1"/>
  <c r="LF103" i="1"/>
  <c r="LH87" i="1"/>
  <c r="LJ81" i="1"/>
  <c r="LG81" i="1"/>
  <c r="LH78" i="1"/>
  <c r="LJ72" i="1"/>
  <c r="LG72" i="1"/>
  <c r="LF71" i="1"/>
  <c r="LG68" i="1"/>
  <c r="LJ68" i="1"/>
  <c r="LJ65" i="1"/>
  <c r="LH65" i="1"/>
  <c r="LI41" i="1"/>
  <c r="LI40" i="1"/>
  <c r="LH34" i="1"/>
  <c r="LI33" i="1"/>
  <c r="LI32" i="1"/>
  <c r="LH26" i="1"/>
  <c r="LI25" i="1"/>
  <c r="LI24" i="1"/>
  <c r="LG18" i="1"/>
  <c r="LG17" i="1"/>
  <c r="LG16" i="1"/>
  <c r="LG65" i="1"/>
  <c r="LH63" i="1"/>
  <c r="LJ53" i="1"/>
  <c r="LJ52" i="1"/>
  <c r="LF52" i="1"/>
  <c r="LF50" i="1"/>
  <c r="LF49" i="1"/>
  <c r="LH41" i="1"/>
  <c r="LH33" i="1"/>
  <c r="LH25" i="1"/>
  <c r="LJ22" i="1"/>
  <c r="LF18" i="1"/>
  <c r="LF17" i="1"/>
  <c r="LF16" i="1"/>
  <c r="LF65" i="1"/>
  <c r="LG64" i="1"/>
  <c r="LG63" i="1"/>
  <c r="LI53" i="1"/>
  <c r="LH40" i="1"/>
  <c r="LH32" i="1"/>
  <c r="LF64" i="1"/>
  <c r="LJ61" i="1"/>
  <c r="LF58" i="1"/>
  <c r="LF57" i="1"/>
  <c r="LF56" i="1"/>
  <c r="LH53" i="1"/>
  <c r="LI52" i="1"/>
  <c r="LJ51" i="1"/>
  <c r="LJ50" i="1"/>
  <c r="LJ48" i="1"/>
  <c r="LG41" i="1"/>
  <c r="LJ37" i="1"/>
  <c r="LG33" i="1"/>
  <c r="LJ29" i="1"/>
  <c r="LG25" i="1"/>
  <c r="LI61" i="1"/>
  <c r="LG53" i="1"/>
  <c r="LH52" i="1"/>
  <c r="LI51" i="1"/>
  <c r="LI48" i="1"/>
  <c r="LF42" i="1"/>
  <c r="LF41" i="1"/>
  <c r="LG40" i="1"/>
  <c r="LI37" i="1"/>
  <c r="LJ36" i="1"/>
  <c r="LF34" i="1"/>
  <c r="LG32" i="1"/>
  <c r="LI29" i="1"/>
  <c r="LJ28" i="1"/>
  <c r="LF26" i="1"/>
  <c r="LG24" i="1"/>
  <c r="LH22" i="1"/>
  <c r="LH21" i="1"/>
  <c r="LI20" i="1"/>
  <c r="LJ18" i="1"/>
  <c r="LJ16" i="1"/>
  <c r="LF68" i="1"/>
  <c r="LF40" i="1"/>
  <c r="LF32" i="1"/>
  <c r="LI16" i="1"/>
  <c r="LH72" i="1"/>
  <c r="LJ26" i="1"/>
  <c r="LF22" i="1"/>
  <c r="LH18" i="1"/>
  <c r="LH17" i="1"/>
  <c r="LJ13" i="1"/>
  <c r="LJ12" i="1"/>
  <c r="KU124" i="1"/>
  <c r="KU104" i="1"/>
  <c r="KW128" i="1"/>
  <c r="KT124" i="1"/>
  <c r="KW111" i="1"/>
  <c r="KW108" i="1"/>
  <c r="KT104" i="1"/>
  <c r="KU128" i="1"/>
  <c r="KW123" i="1"/>
  <c r="KW120" i="1"/>
  <c r="KT119" i="1"/>
  <c r="KU108" i="1"/>
  <c r="KW103" i="1"/>
  <c r="KT83" i="1"/>
  <c r="KT75" i="1"/>
  <c r="KT128" i="1"/>
  <c r="KV123" i="1"/>
  <c r="KW115" i="1"/>
  <c r="KW112" i="1"/>
  <c r="KT108" i="1"/>
  <c r="KV103" i="1"/>
  <c r="KT67" i="1"/>
  <c r="KU120" i="1"/>
  <c r="KV115" i="1"/>
  <c r="KW127" i="1"/>
  <c r="KW124" i="1"/>
  <c r="KT120" i="1"/>
  <c r="KU112" i="1"/>
  <c r="KW107" i="1"/>
  <c r="KW104" i="1"/>
  <c r="KT103" i="1"/>
  <c r="KW95" i="1"/>
  <c r="KU115" i="1"/>
  <c r="KU99" i="1"/>
  <c r="KU78" i="1"/>
  <c r="KW74" i="1"/>
  <c r="KU72" i="1"/>
  <c r="KV71" i="1"/>
  <c r="KU67" i="1"/>
  <c r="KW64" i="1"/>
  <c r="KT31" i="1"/>
  <c r="KV27" i="1"/>
  <c r="KT16" i="1"/>
  <c r="KT93" i="1"/>
  <c r="KW83" i="1"/>
  <c r="KT72" i="1"/>
  <c r="KT56" i="1"/>
  <c r="KT26" i="1"/>
  <c r="KU127" i="1"/>
  <c r="KU111" i="1"/>
  <c r="KU95" i="1"/>
  <c r="KV90" i="1"/>
  <c r="KW82" i="1"/>
  <c r="KV79" i="1"/>
  <c r="KU75" i="1"/>
  <c r="KW72" i="1"/>
  <c r="KV58" i="1"/>
  <c r="KW56" i="1"/>
  <c r="KW30" i="1"/>
  <c r="KV20" i="1"/>
  <c r="KW91" i="1"/>
  <c r="KU74" i="1"/>
  <c r="KW20" i="1"/>
  <c r="KW75" i="1"/>
  <c r="KU123" i="1"/>
  <c r="KU107" i="1"/>
  <c r="KU94" i="1"/>
  <c r="KW90" i="1"/>
  <c r="KU83" i="1"/>
  <c r="KW80" i="1"/>
  <c r="KU62" i="1"/>
  <c r="KW58" i="1"/>
  <c r="KW57" i="1"/>
  <c r="KU56" i="1"/>
  <c r="KW51" i="1"/>
  <c r="KT48" i="1"/>
  <c r="KT37" i="1"/>
  <c r="KU82" i="1"/>
  <c r="KU71" i="1"/>
  <c r="KW67" i="1"/>
  <c r="KW31" i="1"/>
  <c r="KT19" i="1"/>
  <c r="KV19" i="1"/>
  <c r="KT15" i="1"/>
  <c r="KU119" i="1"/>
  <c r="KU103" i="1"/>
  <c r="KU91" i="1"/>
  <c r="KW88" i="1"/>
  <c r="KW66" i="1"/>
  <c r="KV51" i="1"/>
  <c r="KW47" i="1"/>
  <c r="KV41" i="1"/>
  <c r="KT30" i="1"/>
  <c r="KT20" i="1"/>
  <c r="KU47" i="1"/>
  <c r="KW44" i="1"/>
  <c r="KU26" i="1"/>
  <c r="KU15" i="1"/>
  <c r="KU55" i="1"/>
  <c r="KW32" i="1"/>
  <c r="KU51" i="1"/>
  <c r="KU43" i="1"/>
  <c r="KW40" i="1"/>
  <c r="KW39" i="1"/>
  <c r="KU21" i="1"/>
  <c r="KW18" i="1"/>
  <c r="KU11" i="1"/>
  <c r="KU42" i="1"/>
  <c r="KW38" i="1"/>
  <c r="KU31" i="1"/>
  <c r="KW28" i="1"/>
  <c r="KW48" i="1"/>
  <c r="KU30" i="1"/>
  <c r="KW26" i="1"/>
  <c r="KU19" i="1"/>
  <c r="KW16" i="1"/>
  <c r="KW46" i="1"/>
  <c r="KU39" i="1"/>
  <c r="KW36" i="1"/>
  <c r="KU18" i="1"/>
  <c r="KW14" i="1"/>
  <c r="JW120" i="1"/>
  <c r="JV120" i="1"/>
  <c r="JW119" i="1"/>
  <c r="JV119" i="1"/>
  <c r="JX123" i="1"/>
  <c r="JT123" i="1"/>
  <c r="JU119" i="1"/>
  <c r="JW115" i="1"/>
  <c r="JX115" i="1"/>
  <c r="JV111" i="1"/>
  <c r="JW128" i="1"/>
  <c r="JX127" i="1"/>
  <c r="JT127" i="1"/>
  <c r="JU122" i="1"/>
  <c r="JX122" i="1"/>
  <c r="JT122" i="1"/>
  <c r="JT120" i="1"/>
  <c r="JT119" i="1"/>
  <c r="JU111" i="1"/>
  <c r="JT71" i="1"/>
  <c r="JU71" i="1"/>
  <c r="JX105" i="1"/>
  <c r="JV97" i="1"/>
  <c r="JV96" i="1"/>
  <c r="JV93" i="1"/>
  <c r="JX91" i="1"/>
  <c r="JV85" i="1"/>
  <c r="JW82" i="1"/>
  <c r="JX81" i="1"/>
  <c r="JX80" i="1"/>
  <c r="JU77" i="1"/>
  <c r="JV76" i="1"/>
  <c r="JV75" i="1"/>
  <c r="JW72" i="1"/>
  <c r="JX71" i="1"/>
  <c r="JU16" i="1"/>
  <c r="JX16" i="1"/>
  <c r="JV112" i="1"/>
  <c r="JU93" i="1"/>
  <c r="JV92" i="1"/>
  <c r="JW91" i="1"/>
  <c r="JW90" i="1"/>
  <c r="JX89" i="1"/>
  <c r="JU85" i="1"/>
  <c r="JV82" i="1"/>
  <c r="JW81" i="1"/>
  <c r="JW80" i="1"/>
  <c r="JT77" i="1"/>
  <c r="JW71" i="1"/>
  <c r="JT107" i="1"/>
  <c r="JV105" i="1"/>
  <c r="JT100" i="1"/>
  <c r="JX100" i="1"/>
  <c r="JU97" i="1"/>
  <c r="JT93" i="1"/>
  <c r="JV91" i="1"/>
  <c r="JV90" i="1"/>
  <c r="JW89" i="1"/>
  <c r="JT85" i="1"/>
  <c r="JV81" i="1"/>
  <c r="JV80" i="1"/>
  <c r="JW111" i="1"/>
  <c r="JV89" i="1"/>
  <c r="JU113" i="1"/>
  <c r="JT76" i="1"/>
  <c r="JX76" i="1"/>
  <c r="JX107" i="1"/>
  <c r="JU101" i="1"/>
  <c r="JT91" i="1"/>
  <c r="JT90" i="1"/>
  <c r="JU89" i="1"/>
  <c r="JT84" i="1"/>
  <c r="JX84" i="1"/>
  <c r="JT72" i="1"/>
  <c r="JW109" i="1"/>
  <c r="JW107" i="1"/>
  <c r="JX97" i="1"/>
  <c r="JT92" i="1"/>
  <c r="JX92" i="1"/>
  <c r="JT80" i="1"/>
  <c r="JW77" i="1"/>
  <c r="JW53" i="1"/>
  <c r="JT51" i="1"/>
  <c r="JX49" i="1"/>
  <c r="JT45" i="1"/>
  <c r="JV41" i="1"/>
  <c r="JV40" i="1"/>
  <c r="JW39" i="1"/>
  <c r="JW35" i="1"/>
  <c r="JU33" i="1"/>
  <c r="JV31" i="1"/>
  <c r="JT24" i="1"/>
  <c r="JX19" i="1"/>
  <c r="JX11" i="1"/>
  <c r="JT61" i="1"/>
  <c r="JV60" i="1"/>
  <c r="JX59" i="1"/>
  <c r="JV56" i="1"/>
  <c r="JX55" i="1"/>
  <c r="JU53" i="1"/>
  <c r="JV49" i="1"/>
  <c r="JV48" i="1"/>
  <c r="JW47" i="1"/>
  <c r="JW43" i="1"/>
  <c r="JU41" i="1"/>
  <c r="JV39" i="1"/>
  <c r="JT32" i="1"/>
  <c r="JW17" i="1"/>
  <c r="JW16" i="1"/>
  <c r="JW9" i="1"/>
  <c r="JT53" i="1"/>
  <c r="JX51" i="1"/>
  <c r="JV43" i="1"/>
  <c r="JT41" i="1"/>
  <c r="JU39" i="1"/>
  <c r="JV17" i="1"/>
  <c r="JV16" i="1"/>
  <c r="JV9" i="1"/>
  <c r="JU63" i="1"/>
  <c r="JU60" i="1"/>
  <c r="JV59" i="1"/>
  <c r="JW51" i="1"/>
  <c r="JU49" i="1"/>
  <c r="JV47" i="1"/>
  <c r="JT29" i="1"/>
  <c r="JV25" i="1"/>
  <c r="JV24" i="1"/>
  <c r="JX13" i="1"/>
  <c r="JW69" i="1"/>
  <c r="JV51" i="1"/>
  <c r="JT49" i="1"/>
  <c r="JU47" i="1"/>
  <c r="JX27" i="1"/>
  <c r="JU17" i="1"/>
  <c r="JU9" i="1"/>
  <c r="JT56" i="1"/>
  <c r="JU55" i="1"/>
  <c r="JX41" i="1"/>
  <c r="JV33" i="1"/>
  <c r="JV32" i="1"/>
  <c r="JW31" i="1"/>
  <c r="JW27" i="1"/>
  <c r="JT17" i="1"/>
  <c r="JT9" i="1"/>
  <c r="JV70" i="1"/>
  <c r="JV64" i="1"/>
  <c r="JT59" i="1"/>
  <c r="JX57" i="1"/>
  <c r="JT55" i="1"/>
  <c r="JX35" i="1"/>
  <c r="JV27" i="1"/>
  <c r="JT16" i="1"/>
  <c r="IY128" i="1"/>
  <c r="IV128" i="1"/>
  <c r="IY120" i="1"/>
  <c r="IU120" i="1"/>
  <c r="IV120" i="1"/>
  <c r="IV106" i="1"/>
  <c r="IY106" i="1"/>
  <c r="IY122" i="1"/>
  <c r="IV122" i="1"/>
  <c r="IU114" i="1"/>
  <c r="IV114" i="1"/>
  <c r="IY114" i="1"/>
  <c r="IX106" i="1"/>
  <c r="IV104" i="1"/>
  <c r="IX104" i="1"/>
  <c r="IX128" i="1"/>
  <c r="IX120" i="1"/>
  <c r="IU116" i="1"/>
  <c r="IV116" i="1"/>
  <c r="IU108" i="1"/>
  <c r="IV108" i="1"/>
  <c r="IW106" i="1"/>
  <c r="IW128" i="1"/>
  <c r="IU126" i="1"/>
  <c r="IW120" i="1"/>
  <c r="IU118" i="1"/>
  <c r="IU110" i="1"/>
  <c r="IV110" i="1"/>
  <c r="IX122" i="1"/>
  <c r="IX114" i="1"/>
  <c r="IY108" i="1"/>
  <c r="IU128" i="1"/>
  <c r="IW104" i="1"/>
  <c r="IZ124" i="1"/>
  <c r="IZ116" i="1"/>
  <c r="IZ108" i="1"/>
  <c r="IZ104" i="1"/>
  <c r="IX103" i="1"/>
  <c r="IU101" i="1"/>
  <c r="IY94" i="1"/>
  <c r="IV73" i="1"/>
  <c r="IX72" i="1"/>
  <c r="IV65" i="1"/>
  <c r="IW64" i="1"/>
  <c r="IV62" i="1"/>
  <c r="IY60" i="1"/>
  <c r="IW60" i="1"/>
  <c r="IV59" i="1"/>
  <c r="IY56" i="1"/>
  <c r="IU56" i="1"/>
  <c r="IV56" i="1"/>
  <c r="IU55" i="1"/>
  <c r="IY104" i="1"/>
  <c r="IY88" i="1"/>
  <c r="IU88" i="1"/>
  <c r="IZ126" i="1"/>
  <c r="IX123" i="1"/>
  <c r="IZ118" i="1"/>
  <c r="IX115" i="1"/>
  <c r="IZ110" i="1"/>
  <c r="IU100" i="1"/>
  <c r="IZ96" i="1"/>
  <c r="IW94" i="1"/>
  <c r="IZ85" i="1"/>
  <c r="IU85" i="1"/>
  <c r="IZ73" i="1"/>
  <c r="IX56" i="1"/>
  <c r="IY55" i="1"/>
  <c r="IY49" i="1"/>
  <c r="IU44" i="1"/>
  <c r="IZ102" i="1"/>
  <c r="IU102" i="1"/>
  <c r="IX101" i="1"/>
  <c r="IY96" i="1"/>
  <c r="IW73" i="1"/>
  <c r="IY73" i="1"/>
  <c r="IU70" i="1"/>
  <c r="IW70" i="1"/>
  <c r="IU54" i="1"/>
  <c r="IW54" i="1"/>
  <c r="IY54" i="1"/>
  <c r="IX49" i="1"/>
  <c r="IY44" i="1"/>
  <c r="IW44" i="1"/>
  <c r="IZ128" i="1"/>
  <c r="IZ120" i="1"/>
  <c r="IU106" i="1"/>
  <c r="IV90" i="1"/>
  <c r="IX88" i="1"/>
  <c r="IW56" i="1"/>
  <c r="IX55" i="1"/>
  <c r="IW51" i="1"/>
  <c r="IU51" i="1"/>
  <c r="IZ44" i="1"/>
  <c r="IZ106" i="1"/>
  <c r="IU103" i="1"/>
  <c r="IZ101" i="1"/>
  <c r="IW96" i="1"/>
  <c r="IU90" i="1"/>
  <c r="IV89" i="1"/>
  <c r="IY87" i="1"/>
  <c r="IY86" i="1"/>
  <c r="IX85" i="1"/>
  <c r="IU81" i="1"/>
  <c r="IV80" i="1"/>
  <c r="IY76" i="1"/>
  <c r="IV76" i="1"/>
  <c r="IW76" i="1"/>
  <c r="IV75" i="1"/>
  <c r="IX70" i="1"/>
  <c r="IX65" i="1"/>
  <c r="IY64" i="1"/>
  <c r="IY62" i="1"/>
  <c r="IX59" i="1"/>
  <c r="IX54" i="1"/>
  <c r="IX51" i="1"/>
  <c r="IX127" i="1"/>
  <c r="IZ122" i="1"/>
  <c r="IX119" i="1"/>
  <c r="IZ114" i="1"/>
  <c r="IX111" i="1"/>
  <c r="IX105" i="1"/>
  <c r="IY103" i="1"/>
  <c r="IX100" i="1"/>
  <c r="IV96" i="1"/>
  <c r="IU89" i="1"/>
  <c r="IW88" i="1"/>
  <c r="IY84" i="1"/>
  <c r="IZ75" i="1"/>
  <c r="IU75" i="1"/>
  <c r="IX73" i="1"/>
  <c r="IY72" i="1"/>
  <c r="IU72" i="1"/>
  <c r="IX67" i="1"/>
  <c r="IX64" i="1"/>
  <c r="IX62" i="1"/>
  <c r="IV60" i="1"/>
  <c r="IV49" i="1"/>
  <c r="IX44" i="1"/>
  <c r="IU104" i="1"/>
  <c r="IW62" i="1"/>
  <c r="IU60" i="1"/>
  <c r="IY57" i="1"/>
  <c r="IU49" i="1"/>
  <c r="IY46" i="1"/>
  <c r="IU46" i="1"/>
  <c r="IV51" i="1"/>
  <c r="IZ78" i="1"/>
  <c r="IZ62" i="1"/>
  <c r="IZ46" i="1"/>
  <c r="IZ72" i="1"/>
  <c r="IV71" i="1"/>
  <c r="IZ56" i="1"/>
  <c r="IV55" i="1"/>
  <c r="IZ41" i="1"/>
  <c r="IY27" i="1"/>
  <c r="IU25" i="1"/>
  <c r="IX42" i="1"/>
  <c r="IV39" i="1"/>
  <c r="IX39" i="1"/>
  <c r="IU36" i="1"/>
  <c r="IW36" i="1"/>
  <c r="IW21" i="1"/>
  <c r="IU18" i="1"/>
  <c r="IV101" i="1"/>
  <c r="IZ86" i="1"/>
  <c r="IV85" i="1"/>
  <c r="IZ70" i="1"/>
  <c r="IV69" i="1"/>
  <c r="IZ54" i="1"/>
  <c r="IV53" i="1"/>
  <c r="IY42" i="1"/>
  <c r="IV42" i="1"/>
  <c r="IW27" i="1"/>
  <c r="IZ25" i="1"/>
  <c r="IW42" i="1"/>
  <c r="IW29" i="1"/>
  <c r="IY29" i="1"/>
  <c r="IY25" i="1"/>
  <c r="IX23" i="1"/>
  <c r="IW17" i="1"/>
  <c r="IY39" i="1"/>
  <c r="IX25" i="1"/>
  <c r="IX21" i="1"/>
  <c r="IZ18" i="1"/>
  <c r="IW13" i="1"/>
  <c r="IZ43" i="1"/>
  <c r="IX40" i="1"/>
  <c r="IV37" i="1"/>
  <c r="IZ27" i="1"/>
  <c r="IX24" i="1"/>
  <c r="IZ39" i="1"/>
  <c r="IX36" i="1"/>
  <c r="IV33" i="1"/>
  <c r="IW26" i="1"/>
  <c r="IZ23" i="1"/>
  <c r="IV31" i="1"/>
  <c r="IZ21" i="1"/>
  <c r="IX18" i="1"/>
  <c r="IZ17" i="1"/>
  <c r="IX14" i="1"/>
  <c r="IZ13" i="1"/>
  <c r="IV36" i="1"/>
  <c r="IZ35" i="1"/>
  <c r="IX32" i="1"/>
  <c r="IV29" i="1"/>
  <c r="IZ33" i="1"/>
  <c r="IV27" i="1"/>
  <c r="IZ20" i="1"/>
  <c r="IV18" i="1"/>
  <c r="IX17" i="1"/>
  <c r="IZ16" i="1"/>
  <c r="IV14" i="1"/>
  <c r="IX13" i="1"/>
  <c r="IZ12" i="1"/>
  <c r="IV41" i="1"/>
  <c r="IZ31" i="1"/>
  <c r="IX28" i="1"/>
  <c r="IV25" i="1"/>
  <c r="IV17" i="1"/>
  <c r="IV13" i="1"/>
  <c r="IX12" i="1"/>
  <c r="IZ11" i="1"/>
  <c r="BR16" i="1"/>
  <c r="BR67" i="1"/>
  <c r="BR123" i="1"/>
  <c r="BR115" i="1"/>
  <c r="BR99" i="1"/>
  <c r="BR83" i="1"/>
  <c r="BR75" i="1"/>
  <c r="BR35" i="1"/>
  <c r="BR27" i="1"/>
  <c r="BR11" i="1"/>
  <c r="BR59" i="1"/>
  <c r="BR51" i="1"/>
  <c r="BR43" i="1"/>
  <c r="BR94" i="1"/>
  <c r="BR86" i="1"/>
  <c r="BR78" i="1"/>
  <c r="BR70" i="1"/>
  <c r="BR54" i="1"/>
  <c r="BR46" i="1"/>
  <c r="BR38" i="1"/>
  <c r="BR22" i="1"/>
  <c r="BR126" i="1"/>
  <c r="BR110" i="1"/>
  <c r="BR121" i="1"/>
  <c r="BR105" i="1"/>
  <c r="BR97" i="1"/>
  <c r="BR89" i="1"/>
  <c r="BR81" i="1"/>
  <c r="BR65" i="1"/>
  <c r="BR57" i="1"/>
  <c r="BR49" i="1"/>
  <c r="BR33" i="1"/>
  <c r="BR17" i="1"/>
  <c r="BR116" i="1"/>
  <c r="BR108" i="1"/>
  <c r="BR28" i="1"/>
  <c r="BR20" i="1"/>
  <c r="BR92" i="1"/>
  <c r="BR84" i="1"/>
  <c r="BR76" i="1"/>
  <c r="BR12" i="1"/>
  <c r="BR127" i="1"/>
  <c r="BR120" i="1"/>
  <c r="BR119" i="1"/>
  <c r="BR112" i="1"/>
  <c r="BR111" i="1"/>
  <c r="BR104" i="1"/>
  <c r="BR103" i="1"/>
  <c r="BR88" i="1"/>
  <c r="BR87" i="1"/>
  <c r="BR79" i="1"/>
  <c r="BR72" i="1"/>
  <c r="BR71" i="1"/>
  <c r="BR64" i="1"/>
  <c r="BR56" i="1"/>
  <c r="BR55" i="1"/>
  <c r="BR48" i="1"/>
  <c r="BR39" i="1"/>
  <c r="BR32" i="1"/>
  <c r="BR31" i="1"/>
  <c r="BR24" i="1"/>
  <c r="BR23" i="1"/>
  <c r="BR15" i="1"/>
  <c r="BR68" i="1"/>
  <c r="BR60" i="1"/>
  <c r="BR44" i="1"/>
  <c r="BR122" i="1"/>
  <c r="BR114" i="1"/>
  <c r="BR106" i="1"/>
  <c r="BR98" i="1"/>
  <c r="BR90" i="1"/>
  <c r="BR82" i="1"/>
  <c r="BR66" i="1"/>
  <c r="BR50" i="1"/>
  <c r="BR42" i="1"/>
  <c r="BR34" i="1"/>
  <c r="BR26" i="1"/>
  <c r="BR18" i="1"/>
  <c r="BR10" i="1"/>
  <c r="BR100" i="1"/>
  <c r="BR9" i="1"/>
  <c r="BR125" i="1"/>
  <c r="BR109" i="1"/>
  <c r="BR101" i="1"/>
  <c r="BR93" i="1"/>
  <c r="BR77" i="1"/>
  <c r="BR61" i="1"/>
  <c r="BR53" i="1"/>
  <c r="BR45" i="1"/>
  <c r="BR37" i="1"/>
  <c r="BR21" i="1"/>
  <c r="BR13" i="1"/>
  <c r="BR95" i="1"/>
  <c r="BR128" i="1"/>
  <c r="BR62" i="1"/>
  <c r="BR117" i="1"/>
  <c r="BR29" i="1"/>
  <c r="BR40" i="1"/>
  <c r="BR73" i="1"/>
  <c r="HA115" i="1"/>
  <c r="HA99" i="1"/>
  <c r="HA96" i="1"/>
  <c r="HA76" i="1"/>
  <c r="HA69" i="1"/>
  <c r="HA56" i="1"/>
  <c r="HA20" i="1"/>
  <c r="HA12" i="1"/>
  <c r="HA122" i="1"/>
  <c r="HA120" i="1"/>
  <c r="HA113" i="1"/>
  <c r="HA106" i="1"/>
  <c r="HA104" i="1"/>
  <c r="HA94" i="1"/>
  <c r="HA91" i="1"/>
  <c r="HA64" i="1"/>
  <c r="HA54" i="1"/>
  <c r="HA42" i="1"/>
  <c r="HA26" i="1"/>
  <c r="HA15" i="1"/>
  <c r="HA10" i="1"/>
  <c r="HA127" i="1"/>
  <c r="HA118" i="1"/>
  <c r="HA111" i="1"/>
  <c r="HA102" i="1"/>
  <c r="HA89" i="1"/>
  <c r="HA72" i="1"/>
  <c r="HA67" i="1"/>
  <c r="HA62" i="1"/>
  <c r="HA59" i="1"/>
  <c r="HA57" i="1"/>
  <c r="HA52" i="1"/>
  <c r="HA37" i="1"/>
  <c r="HA34" i="1"/>
  <c r="HA31" i="1"/>
  <c r="HA29" i="1"/>
  <c r="HA24" i="1"/>
  <c r="HA125" i="1"/>
  <c r="HA109" i="1"/>
  <c r="HA87" i="1"/>
  <c r="HA85" i="1"/>
  <c r="HA83" i="1"/>
  <c r="HA81" i="1"/>
  <c r="HA79" i="1"/>
  <c r="HA70" i="1"/>
  <c r="HA65" i="1"/>
  <c r="HA50" i="1"/>
  <c r="HA45" i="1"/>
  <c r="HA40" i="1"/>
  <c r="HA18" i="1"/>
  <c r="HA123" i="1"/>
  <c r="HA116" i="1"/>
  <c r="HA107" i="1"/>
  <c r="HA97" i="1"/>
  <c r="HA77" i="1"/>
  <c r="HA75" i="1"/>
  <c r="HA68" i="1"/>
  <c r="HA48" i="1"/>
  <c r="HA43" i="1"/>
  <c r="HA22" i="1"/>
  <c r="HA100" i="1"/>
  <c r="HA92" i="1"/>
  <c r="HA55" i="1"/>
  <c r="HA38" i="1"/>
  <c r="HA32" i="1"/>
  <c r="HA25" i="1"/>
  <c r="HA9" i="1"/>
  <c r="HA128" i="1"/>
  <c r="HA119" i="1"/>
  <c r="HA110" i="1"/>
  <c r="HA103" i="1"/>
  <c r="HA95" i="1"/>
  <c r="HA90" i="1"/>
  <c r="HA88" i="1"/>
  <c r="HA53" i="1"/>
  <c r="HA36" i="1"/>
  <c r="HA33" i="1"/>
  <c r="HA30" i="1"/>
  <c r="CA127" i="1"/>
  <c r="CA123" i="1"/>
  <c r="CA119" i="1"/>
  <c r="CA115" i="1"/>
  <c r="CA109" i="1"/>
  <c r="CA97" i="1"/>
  <c r="CA27" i="1"/>
  <c r="CA23" i="1"/>
  <c r="CA21" i="1"/>
  <c r="CA19" i="1"/>
  <c r="CA17" i="1"/>
  <c r="CA13" i="1"/>
  <c r="CA11" i="1"/>
  <c r="CA103" i="1"/>
  <c r="CA49" i="1"/>
  <c r="CA47" i="1"/>
  <c r="CA45" i="1"/>
  <c r="CA43" i="1"/>
  <c r="CA41" i="1"/>
  <c r="CA39" i="1"/>
  <c r="CA37" i="1"/>
  <c r="CA35" i="1"/>
  <c r="CA33" i="1"/>
  <c r="CA31" i="1"/>
  <c r="CA25" i="1"/>
  <c r="CA15" i="1"/>
  <c r="CA91" i="1"/>
  <c r="CA85" i="1"/>
  <c r="CA81" i="1"/>
  <c r="CA77" i="1"/>
  <c r="CA73" i="1"/>
  <c r="CA71" i="1"/>
  <c r="CA67" i="1"/>
  <c r="CA63" i="1"/>
  <c r="CA59" i="1"/>
  <c r="CA55" i="1"/>
  <c r="CA29" i="1"/>
  <c r="CA8" i="1"/>
  <c r="CA125" i="1"/>
  <c r="CA121" i="1"/>
  <c r="CA113" i="1"/>
  <c r="CA111" i="1"/>
  <c r="CA107" i="1"/>
  <c r="CA105" i="1"/>
  <c r="CA101" i="1"/>
  <c r="CA99" i="1"/>
  <c r="CA93" i="1"/>
  <c r="CA89" i="1"/>
  <c r="CA87" i="1"/>
  <c r="CA83" i="1"/>
  <c r="CA79" i="1"/>
  <c r="CA75" i="1"/>
  <c r="CA69" i="1"/>
  <c r="CA65" i="1"/>
  <c r="CA61" i="1"/>
  <c r="CA57" i="1"/>
  <c r="CA53" i="1"/>
  <c r="CA117" i="1"/>
  <c r="CA128" i="1"/>
  <c r="CA126" i="1"/>
  <c r="CA124" i="1"/>
  <c r="CA122" i="1"/>
  <c r="CA120" i="1"/>
  <c r="CA118" i="1"/>
  <c r="CA116" i="1"/>
  <c r="CA114" i="1"/>
  <c r="CA112" i="1"/>
  <c r="CA110" i="1"/>
  <c r="CA108" i="1"/>
  <c r="CA104" i="1"/>
  <c r="CA102" i="1"/>
  <c r="CA100" i="1"/>
  <c r="CA98" i="1"/>
  <c r="CA96" i="1"/>
  <c r="CA94" i="1"/>
  <c r="CA92" i="1"/>
  <c r="CA90" i="1"/>
  <c r="CA88" i="1"/>
  <c r="CA86" i="1"/>
  <c r="CA84" i="1"/>
  <c r="CA82" i="1"/>
  <c r="CA80" i="1"/>
  <c r="CA78" i="1"/>
  <c r="CA76" i="1"/>
  <c r="CA74" i="1"/>
  <c r="CA72" i="1"/>
  <c r="CA70" i="1"/>
  <c r="CA68" i="1"/>
  <c r="CA66" i="1"/>
  <c r="CA64" i="1"/>
  <c r="CA62" i="1"/>
  <c r="CA60" i="1"/>
  <c r="CA58" i="1"/>
  <c r="CA56" i="1"/>
  <c r="CA54" i="1"/>
  <c r="CA52" i="1"/>
  <c r="CA50" i="1"/>
  <c r="CA48" i="1"/>
  <c r="CA46" i="1"/>
  <c r="CA44" i="1"/>
  <c r="CA42" i="1"/>
  <c r="CA40" i="1"/>
  <c r="CA38" i="1"/>
  <c r="CA36" i="1"/>
  <c r="CA34" i="1"/>
  <c r="CA32" i="1"/>
  <c r="CA30" i="1"/>
  <c r="CA28" i="1"/>
  <c r="CA26" i="1"/>
  <c r="CA24" i="1"/>
  <c r="CA22" i="1"/>
  <c r="CA20" i="1"/>
  <c r="CA16" i="1"/>
  <c r="CA14" i="1"/>
  <c r="CA12" i="1"/>
  <c r="CA10" i="1"/>
  <c r="CA9" i="1"/>
  <c r="CA95" i="1"/>
  <c r="CA51" i="1"/>
  <c r="CA106" i="1"/>
  <c r="CA18" i="1"/>
  <c r="BF10" i="1"/>
  <c r="BF126" i="1"/>
  <c r="BF123" i="1"/>
  <c r="BF115" i="1"/>
  <c r="BF110" i="1"/>
  <c r="BF99" i="1"/>
  <c r="BF94" i="1"/>
  <c r="BF86" i="1"/>
  <c r="BF83" i="1"/>
  <c r="BF78" i="1"/>
  <c r="BF75" i="1"/>
  <c r="BF70" i="1"/>
  <c r="BF67" i="1"/>
  <c r="BF62" i="1"/>
  <c r="BF59" i="1"/>
  <c r="BF54" i="1"/>
  <c r="BF51" i="1"/>
  <c r="BF46" i="1"/>
  <c r="BF43" i="1"/>
  <c r="BF38" i="1"/>
  <c r="BF35" i="1"/>
  <c r="BF27" i="1"/>
  <c r="BF22" i="1"/>
  <c r="BF11" i="1"/>
  <c r="BF121" i="1"/>
  <c r="BF116" i="1"/>
  <c r="BF108" i="1"/>
  <c r="BF105" i="1"/>
  <c r="BF100" i="1"/>
  <c r="BF97" i="1"/>
  <c r="BF92" i="1"/>
  <c r="BF89" i="1"/>
  <c r="BF84" i="1"/>
  <c r="BF81" i="1"/>
  <c r="BF76" i="1"/>
  <c r="BF73" i="1"/>
  <c r="BF68" i="1"/>
  <c r="BF65" i="1"/>
  <c r="BF60" i="1"/>
  <c r="BF57" i="1"/>
  <c r="BF49" i="1"/>
  <c r="BF44" i="1"/>
  <c r="BF33" i="1"/>
  <c r="BF28" i="1"/>
  <c r="BF20" i="1"/>
  <c r="BF17" i="1"/>
  <c r="BF12" i="1"/>
  <c r="BF127" i="1"/>
  <c r="BF119" i="1"/>
  <c r="BF111" i="1"/>
  <c r="BF103" i="1"/>
  <c r="BF95" i="1"/>
  <c r="BF87" i="1"/>
  <c r="BF79" i="1"/>
  <c r="BF71" i="1"/>
  <c r="BF55" i="1"/>
  <c r="BF50" i="1"/>
  <c r="BF42" i="1"/>
  <c r="BF39" i="1"/>
  <c r="BF34" i="1"/>
  <c r="BF31" i="1"/>
  <c r="BF26" i="1"/>
  <c r="BF23" i="1"/>
  <c r="BF18" i="1"/>
  <c r="BF15" i="1"/>
  <c r="BF9" i="1"/>
  <c r="BF122" i="1"/>
  <c r="BF114" i="1"/>
  <c r="BF106" i="1"/>
  <c r="BF98" i="1"/>
  <c r="BF90" i="1"/>
  <c r="BF82" i="1"/>
  <c r="BF66" i="1"/>
  <c r="BF128" i="1"/>
  <c r="BF125" i="1"/>
  <c r="BF120" i="1"/>
  <c r="BF117" i="1"/>
  <c r="BF112" i="1"/>
  <c r="BF109" i="1"/>
  <c r="BF104" i="1"/>
  <c r="BF101" i="1"/>
  <c r="BF93" i="1"/>
  <c r="BF88" i="1"/>
  <c r="BF77" i="1"/>
  <c r="BF72" i="1"/>
  <c r="BF64" i="1"/>
  <c r="BF61" i="1"/>
  <c r="BF56" i="1"/>
  <c r="BF53" i="1"/>
  <c r="BF48" i="1"/>
  <c r="BF45" i="1"/>
  <c r="BF40" i="1"/>
  <c r="BF37" i="1"/>
  <c r="BF32" i="1"/>
  <c r="BF29" i="1"/>
  <c r="BF24" i="1"/>
  <c r="BF21" i="1"/>
  <c r="BF16" i="1"/>
  <c r="BF13" i="1"/>
  <c r="EA11" i="1" l="1"/>
  <c r="EG11" i="1" s="1"/>
  <c r="P10" i="1"/>
  <c r="Q10" i="1"/>
  <c r="R10" i="1"/>
  <c r="S10" i="1"/>
  <c r="P11" i="1"/>
  <c r="Q11" i="1"/>
  <c r="R11" i="1"/>
  <c r="S11" i="1"/>
  <c r="P12" i="1"/>
  <c r="Q12" i="1"/>
  <c r="R12" i="1"/>
  <c r="S12" i="1"/>
  <c r="P13" i="1"/>
  <c r="Q13" i="1"/>
  <c r="R13" i="1"/>
  <c r="S13" i="1"/>
  <c r="P14" i="1"/>
  <c r="Q14" i="1"/>
  <c r="R14" i="1"/>
  <c r="S14" i="1"/>
  <c r="P15" i="1"/>
  <c r="Q15" i="1"/>
  <c r="R15" i="1"/>
  <c r="S15" i="1"/>
  <c r="P16" i="1"/>
  <c r="Q16" i="1"/>
  <c r="R16" i="1"/>
  <c r="S16" i="1"/>
  <c r="P17" i="1"/>
  <c r="Q17" i="1"/>
  <c r="R17" i="1"/>
  <c r="S17" i="1"/>
  <c r="P18" i="1"/>
  <c r="Q18" i="1"/>
  <c r="R18" i="1"/>
  <c r="S18" i="1"/>
  <c r="P19" i="1"/>
  <c r="Q19" i="1"/>
  <c r="R19" i="1"/>
  <c r="S19" i="1"/>
  <c r="P20" i="1"/>
  <c r="Q20" i="1"/>
  <c r="R20" i="1"/>
  <c r="S20" i="1"/>
  <c r="P21" i="1"/>
  <c r="Q21" i="1"/>
  <c r="R21" i="1"/>
  <c r="S21" i="1"/>
  <c r="P22" i="1"/>
  <c r="Q22" i="1"/>
  <c r="R22" i="1"/>
  <c r="S22" i="1"/>
  <c r="P23" i="1"/>
  <c r="Q23" i="1"/>
  <c r="R23" i="1"/>
  <c r="S23" i="1"/>
  <c r="P24" i="1"/>
  <c r="Q24" i="1"/>
  <c r="R24" i="1"/>
  <c r="S24" i="1"/>
  <c r="P25" i="1"/>
  <c r="Q25" i="1"/>
  <c r="R25" i="1"/>
  <c r="S25" i="1"/>
  <c r="P26" i="1"/>
  <c r="Q26" i="1"/>
  <c r="R26" i="1"/>
  <c r="S26" i="1"/>
  <c r="P27" i="1"/>
  <c r="Q27" i="1"/>
  <c r="R27" i="1"/>
  <c r="S27" i="1"/>
  <c r="P28" i="1"/>
  <c r="Q28" i="1"/>
  <c r="R28" i="1"/>
  <c r="S28" i="1"/>
  <c r="P29" i="1"/>
  <c r="Q29" i="1"/>
  <c r="R29" i="1"/>
  <c r="S29" i="1"/>
  <c r="P30" i="1"/>
  <c r="Q30" i="1"/>
  <c r="R30" i="1"/>
  <c r="S30" i="1"/>
  <c r="P31" i="1"/>
  <c r="Q31" i="1"/>
  <c r="R31" i="1"/>
  <c r="S31" i="1"/>
  <c r="P32" i="1"/>
  <c r="Q32" i="1"/>
  <c r="R32" i="1"/>
  <c r="S32" i="1"/>
  <c r="P33" i="1"/>
  <c r="Q33" i="1"/>
  <c r="R33" i="1"/>
  <c r="S33" i="1"/>
  <c r="P34" i="1"/>
  <c r="Q34" i="1"/>
  <c r="R34" i="1"/>
  <c r="S34" i="1"/>
  <c r="P35" i="1"/>
  <c r="Q35" i="1"/>
  <c r="R35" i="1"/>
  <c r="S35" i="1"/>
  <c r="P36" i="1"/>
  <c r="Q36" i="1"/>
  <c r="R36" i="1"/>
  <c r="S36" i="1"/>
  <c r="P37" i="1"/>
  <c r="Q37" i="1"/>
  <c r="R37" i="1"/>
  <c r="S37" i="1"/>
  <c r="P38" i="1"/>
  <c r="Q38" i="1"/>
  <c r="R38" i="1"/>
  <c r="S38" i="1"/>
  <c r="P39" i="1"/>
  <c r="Q39" i="1"/>
  <c r="R39" i="1"/>
  <c r="S39" i="1"/>
  <c r="P40" i="1"/>
  <c r="Q40" i="1"/>
  <c r="R40" i="1"/>
  <c r="S40" i="1"/>
  <c r="P41" i="1"/>
  <c r="Q41" i="1"/>
  <c r="R41" i="1"/>
  <c r="S41" i="1"/>
  <c r="P42" i="1"/>
  <c r="Q42" i="1"/>
  <c r="R42" i="1"/>
  <c r="S42" i="1"/>
  <c r="P43" i="1"/>
  <c r="Q43" i="1"/>
  <c r="R43" i="1"/>
  <c r="S43" i="1"/>
  <c r="P44" i="1"/>
  <c r="Q44" i="1"/>
  <c r="R44" i="1"/>
  <c r="S44" i="1"/>
  <c r="P45" i="1"/>
  <c r="Q45" i="1"/>
  <c r="R45" i="1"/>
  <c r="S45" i="1"/>
  <c r="P46" i="1"/>
  <c r="Q46" i="1"/>
  <c r="R46" i="1"/>
  <c r="S46" i="1"/>
  <c r="P47" i="1"/>
  <c r="Q47" i="1"/>
  <c r="R47" i="1"/>
  <c r="S47" i="1"/>
  <c r="P48" i="1"/>
  <c r="Q48" i="1"/>
  <c r="R48" i="1"/>
  <c r="S48" i="1"/>
  <c r="P49" i="1"/>
  <c r="Q49" i="1"/>
  <c r="R49" i="1"/>
  <c r="S49" i="1"/>
  <c r="P50" i="1"/>
  <c r="Q50" i="1"/>
  <c r="R50" i="1"/>
  <c r="S50" i="1"/>
  <c r="P51" i="1"/>
  <c r="Q51" i="1"/>
  <c r="R51" i="1"/>
  <c r="S51" i="1"/>
  <c r="P52" i="1"/>
  <c r="Q52" i="1"/>
  <c r="R52" i="1"/>
  <c r="S52" i="1"/>
  <c r="P53" i="1"/>
  <c r="Q53" i="1"/>
  <c r="R53" i="1"/>
  <c r="S53" i="1"/>
  <c r="P54" i="1"/>
  <c r="Q54" i="1"/>
  <c r="R54" i="1"/>
  <c r="S54" i="1"/>
  <c r="P55" i="1"/>
  <c r="Q55" i="1"/>
  <c r="R55" i="1"/>
  <c r="S55" i="1"/>
  <c r="P56" i="1"/>
  <c r="Q56" i="1"/>
  <c r="R56" i="1"/>
  <c r="S56" i="1"/>
  <c r="P57" i="1"/>
  <c r="Q57" i="1"/>
  <c r="R57" i="1"/>
  <c r="S57" i="1"/>
  <c r="P58" i="1"/>
  <c r="Q58" i="1"/>
  <c r="R58" i="1"/>
  <c r="S58" i="1"/>
  <c r="P59" i="1"/>
  <c r="Q59" i="1"/>
  <c r="R59" i="1"/>
  <c r="S59" i="1"/>
  <c r="P60" i="1"/>
  <c r="Q60" i="1"/>
  <c r="R60" i="1"/>
  <c r="S60" i="1"/>
  <c r="P61" i="1"/>
  <c r="Q61" i="1"/>
  <c r="R61" i="1"/>
  <c r="S61" i="1"/>
  <c r="P62" i="1"/>
  <c r="Q62" i="1"/>
  <c r="R62" i="1"/>
  <c r="S62" i="1"/>
  <c r="P63" i="1"/>
  <c r="Q63" i="1"/>
  <c r="R63" i="1"/>
  <c r="S63" i="1"/>
  <c r="P64" i="1"/>
  <c r="Q64" i="1"/>
  <c r="R64" i="1"/>
  <c r="S64" i="1"/>
  <c r="P65" i="1"/>
  <c r="Q65" i="1"/>
  <c r="R65" i="1"/>
  <c r="S65" i="1"/>
  <c r="P66" i="1"/>
  <c r="Q66" i="1"/>
  <c r="R66" i="1"/>
  <c r="S66" i="1"/>
  <c r="P67" i="1"/>
  <c r="Q67" i="1"/>
  <c r="R67" i="1"/>
  <c r="S67" i="1"/>
  <c r="P68" i="1"/>
  <c r="Q68" i="1"/>
  <c r="R68" i="1"/>
  <c r="S68" i="1"/>
  <c r="P69" i="1"/>
  <c r="Q69" i="1"/>
  <c r="R69" i="1"/>
  <c r="S69" i="1"/>
  <c r="P70" i="1"/>
  <c r="Q70" i="1"/>
  <c r="R70" i="1"/>
  <c r="S70" i="1"/>
  <c r="P71" i="1"/>
  <c r="Q71" i="1"/>
  <c r="R71" i="1"/>
  <c r="S71" i="1"/>
  <c r="P72" i="1"/>
  <c r="Q72" i="1"/>
  <c r="R72" i="1"/>
  <c r="S72" i="1"/>
  <c r="P73" i="1"/>
  <c r="Q73" i="1"/>
  <c r="R73" i="1"/>
  <c r="S73" i="1"/>
  <c r="P74" i="1"/>
  <c r="Q74" i="1"/>
  <c r="R74" i="1"/>
  <c r="S74" i="1"/>
  <c r="P75" i="1"/>
  <c r="Q75" i="1"/>
  <c r="R75" i="1"/>
  <c r="S75" i="1"/>
  <c r="P76" i="1"/>
  <c r="Q76" i="1"/>
  <c r="R76" i="1"/>
  <c r="S76" i="1"/>
  <c r="P77" i="1"/>
  <c r="Q77" i="1"/>
  <c r="R77" i="1"/>
  <c r="S77" i="1"/>
  <c r="P78" i="1"/>
  <c r="Q78" i="1"/>
  <c r="R78" i="1"/>
  <c r="S78" i="1"/>
  <c r="P79" i="1"/>
  <c r="Q79" i="1"/>
  <c r="R79" i="1"/>
  <c r="S79" i="1"/>
  <c r="P80" i="1"/>
  <c r="Q80" i="1"/>
  <c r="R80" i="1"/>
  <c r="S80" i="1"/>
  <c r="P81" i="1"/>
  <c r="Q81" i="1"/>
  <c r="R81" i="1"/>
  <c r="S81" i="1"/>
  <c r="P82" i="1"/>
  <c r="Q82" i="1"/>
  <c r="R82" i="1"/>
  <c r="S82" i="1"/>
  <c r="P83" i="1"/>
  <c r="Q83" i="1"/>
  <c r="R83" i="1"/>
  <c r="S83" i="1"/>
  <c r="P84" i="1"/>
  <c r="Q84" i="1"/>
  <c r="R84" i="1"/>
  <c r="S84" i="1"/>
  <c r="P85" i="1"/>
  <c r="Q85" i="1"/>
  <c r="R85" i="1"/>
  <c r="S85" i="1"/>
  <c r="P86" i="1"/>
  <c r="Q86" i="1"/>
  <c r="R86" i="1"/>
  <c r="S86" i="1"/>
  <c r="P87" i="1"/>
  <c r="Q87" i="1"/>
  <c r="R87" i="1"/>
  <c r="S87" i="1"/>
  <c r="P88" i="1"/>
  <c r="Q88" i="1"/>
  <c r="R88" i="1"/>
  <c r="S88" i="1"/>
  <c r="P89" i="1"/>
  <c r="Q89" i="1"/>
  <c r="R89" i="1"/>
  <c r="S89" i="1"/>
  <c r="P90" i="1"/>
  <c r="Q90" i="1"/>
  <c r="R90" i="1"/>
  <c r="S90" i="1"/>
  <c r="P91" i="1"/>
  <c r="Q91" i="1"/>
  <c r="R91" i="1"/>
  <c r="S91" i="1"/>
  <c r="P92" i="1"/>
  <c r="Q92" i="1"/>
  <c r="R92" i="1"/>
  <c r="S92" i="1"/>
  <c r="P93" i="1"/>
  <c r="Q93" i="1"/>
  <c r="R93" i="1"/>
  <c r="S93" i="1"/>
  <c r="P94" i="1"/>
  <c r="Q94" i="1"/>
  <c r="R94" i="1"/>
  <c r="S94" i="1"/>
  <c r="P95" i="1"/>
  <c r="Q95" i="1"/>
  <c r="R95" i="1"/>
  <c r="S95" i="1"/>
  <c r="P96" i="1"/>
  <c r="Q96" i="1"/>
  <c r="R96" i="1"/>
  <c r="S96" i="1"/>
  <c r="P97" i="1"/>
  <c r="Q97" i="1"/>
  <c r="R97" i="1"/>
  <c r="S97" i="1"/>
  <c r="P98" i="1"/>
  <c r="Q98" i="1"/>
  <c r="R98" i="1"/>
  <c r="S98" i="1"/>
  <c r="P99" i="1"/>
  <c r="Q99" i="1"/>
  <c r="R99" i="1"/>
  <c r="S99" i="1"/>
  <c r="P100" i="1"/>
  <c r="Q100" i="1"/>
  <c r="R100" i="1"/>
  <c r="S100" i="1"/>
  <c r="P101" i="1"/>
  <c r="Q101" i="1"/>
  <c r="R101" i="1"/>
  <c r="S101" i="1"/>
  <c r="P102" i="1"/>
  <c r="Q102" i="1"/>
  <c r="R102" i="1"/>
  <c r="S102" i="1"/>
  <c r="P103" i="1"/>
  <c r="Q103" i="1"/>
  <c r="R103" i="1"/>
  <c r="S103" i="1"/>
  <c r="P104" i="1"/>
  <c r="Q104" i="1"/>
  <c r="R104" i="1"/>
  <c r="S104" i="1"/>
  <c r="P105" i="1"/>
  <c r="Q105" i="1"/>
  <c r="R105" i="1"/>
  <c r="S105" i="1"/>
  <c r="P106" i="1"/>
  <c r="Q106" i="1"/>
  <c r="R106" i="1"/>
  <c r="S106" i="1"/>
  <c r="P107" i="1"/>
  <c r="Q107" i="1"/>
  <c r="R107" i="1"/>
  <c r="S107" i="1"/>
  <c r="P108" i="1"/>
  <c r="Q108" i="1"/>
  <c r="R108" i="1"/>
  <c r="S108" i="1"/>
  <c r="P109" i="1"/>
  <c r="Q109" i="1"/>
  <c r="R109" i="1"/>
  <c r="S109" i="1"/>
  <c r="P110" i="1"/>
  <c r="Q110" i="1"/>
  <c r="R110" i="1"/>
  <c r="S110" i="1"/>
  <c r="P111" i="1"/>
  <c r="Q111" i="1"/>
  <c r="R111" i="1"/>
  <c r="S111" i="1"/>
  <c r="P112" i="1"/>
  <c r="Q112" i="1"/>
  <c r="R112" i="1"/>
  <c r="S112" i="1"/>
  <c r="P113" i="1"/>
  <c r="Q113" i="1"/>
  <c r="R113" i="1"/>
  <c r="S113" i="1"/>
  <c r="P114" i="1"/>
  <c r="Q114" i="1"/>
  <c r="R114" i="1"/>
  <c r="S114" i="1"/>
  <c r="P115" i="1"/>
  <c r="Q115" i="1"/>
  <c r="R115" i="1"/>
  <c r="S115" i="1"/>
  <c r="P116" i="1"/>
  <c r="Q116" i="1"/>
  <c r="R116" i="1"/>
  <c r="S116" i="1"/>
  <c r="P117" i="1"/>
  <c r="Q117" i="1"/>
  <c r="R117" i="1"/>
  <c r="S117" i="1"/>
  <c r="P118" i="1"/>
  <c r="Q118" i="1"/>
  <c r="R118" i="1"/>
  <c r="S118" i="1"/>
  <c r="P119" i="1"/>
  <c r="Q119" i="1"/>
  <c r="R119" i="1"/>
  <c r="S119" i="1"/>
  <c r="P120" i="1"/>
  <c r="Q120" i="1"/>
  <c r="R120" i="1"/>
  <c r="S120" i="1"/>
  <c r="P121" i="1"/>
  <c r="Q121" i="1"/>
  <c r="R121" i="1"/>
  <c r="S121" i="1"/>
  <c r="P122" i="1"/>
  <c r="Q122" i="1"/>
  <c r="R122" i="1"/>
  <c r="S122" i="1"/>
  <c r="P123" i="1"/>
  <c r="Q123" i="1"/>
  <c r="R123" i="1"/>
  <c r="S123" i="1"/>
  <c r="P124" i="1"/>
  <c r="Q124" i="1"/>
  <c r="R124" i="1"/>
  <c r="S124" i="1"/>
  <c r="P125" i="1"/>
  <c r="Q125" i="1"/>
  <c r="R125" i="1"/>
  <c r="S125" i="1"/>
  <c r="P126" i="1"/>
  <c r="Q126" i="1"/>
  <c r="R126" i="1"/>
  <c r="S126" i="1"/>
  <c r="P127" i="1"/>
  <c r="Q127" i="1"/>
  <c r="R127" i="1"/>
  <c r="S127" i="1"/>
  <c r="P128" i="1"/>
  <c r="Q128" i="1"/>
  <c r="R128" i="1"/>
  <c r="S128" i="1"/>
  <c r="P8" i="1"/>
  <c r="Q8" i="1"/>
  <c r="R8" i="1"/>
  <c r="S8" i="1"/>
  <c r="Q9" i="1"/>
  <c r="R9" i="1"/>
  <c r="S9" i="1"/>
  <c r="P9" i="1"/>
  <c r="P7" i="1"/>
  <c r="Q7" i="1"/>
  <c r="R7" i="1"/>
  <c r="S7" i="1"/>
  <c r="EG7" i="1"/>
  <c r="EH7" i="1"/>
  <c r="EI7" i="1"/>
  <c r="EJ7" i="1"/>
  <c r="EK7" i="1"/>
  <c r="EL7" i="1"/>
  <c r="EA12" i="1"/>
  <c r="EG12" i="1" s="1"/>
  <c r="EB12" i="1"/>
  <c r="EH12" i="1" s="1"/>
  <c r="EC12" i="1"/>
  <c r="EI12" i="1" s="1"/>
  <c r="ED12" i="1"/>
  <c r="EJ12" i="1" s="1"/>
  <c r="EE12" i="1"/>
  <c r="EK12" i="1" s="1"/>
  <c r="EF12" i="1"/>
  <c r="EL12" i="1" s="1"/>
  <c r="EA13" i="1"/>
  <c r="EG13" i="1" s="1"/>
  <c r="EB13" i="1"/>
  <c r="EH13" i="1" s="1"/>
  <c r="EC13" i="1"/>
  <c r="EI13" i="1" s="1"/>
  <c r="ED13" i="1"/>
  <c r="EJ13" i="1" s="1"/>
  <c r="EE13" i="1"/>
  <c r="EK13" i="1" s="1"/>
  <c r="EF13" i="1"/>
  <c r="EL13" i="1" s="1"/>
  <c r="EA14" i="1"/>
  <c r="EG14" i="1" s="1"/>
  <c r="EB14" i="1"/>
  <c r="EH14" i="1" s="1"/>
  <c r="EC14" i="1"/>
  <c r="EI14" i="1" s="1"/>
  <c r="ED14" i="1"/>
  <c r="EJ14" i="1" s="1"/>
  <c r="EE14" i="1"/>
  <c r="EK14" i="1" s="1"/>
  <c r="EF14" i="1"/>
  <c r="EL14" i="1" s="1"/>
  <c r="EA15" i="1"/>
  <c r="EG15" i="1" s="1"/>
  <c r="EB15" i="1"/>
  <c r="EH15" i="1" s="1"/>
  <c r="EC15" i="1"/>
  <c r="EI15" i="1" s="1"/>
  <c r="ED15" i="1"/>
  <c r="EJ15" i="1" s="1"/>
  <c r="EE15" i="1"/>
  <c r="EK15" i="1" s="1"/>
  <c r="EF15" i="1"/>
  <c r="EL15" i="1" s="1"/>
  <c r="EA16" i="1"/>
  <c r="EG16" i="1" s="1"/>
  <c r="EB16" i="1"/>
  <c r="EH16" i="1" s="1"/>
  <c r="EC16" i="1"/>
  <c r="EI16" i="1" s="1"/>
  <c r="ED16" i="1"/>
  <c r="EJ16" i="1" s="1"/>
  <c r="EE16" i="1"/>
  <c r="EK16" i="1" s="1"/>
  <c r="EF16" i="1"/>
  <c r="EL16" i="1" s="1"/>
  <c r="EA17" i="1"/>
  <c r="EG17" i="1" s="1"/>
  <c r="EB17" i="1"/>
  <c r="EH17" i="1" s="1"/>
  <c r="EC17" i="1"/>
  <c r="EI17" i="1" s="1"/>
  <c r="ED17" i="1"/>
  <c r="EJ17" i="1" s="1"/>
  <c r="EE17" i="1"/>
  <c r="EK17" i="1" s="1"/>
  <c r="EF17" i="1"/>
  <c r="EL17" i="1" s="1"/>
  <c r="EA18" i="1"/>
  <c r="EG18" i="1" s="1"/>
  <c r="EB18" i="1"/>
  <c r="EH18" i="1" s="1"/>
  <c r="EC18" i="1"/>
  <c r="EI18" i="1" s="1"/>
  <c r="ED18" i="1"/>
  <c r="EJ18" i="1" s="1"/>
  <c r="EE18" i="1"/>
  <c r="EK18" i="1" s="1"/>
  <c r="EF18" i="1"/>
  <c r="EL18" i="1" s="1"/>
  <c r="EA19" i="1"/>
  <c r="EG19" i="1" s="1"/>
  <c r="EB19" i="1"/>
  <c r="EH19" i="1" s="1"/>
  <c r="EC19" i="1"/>
  <c r="EI19" i="1" s="1"/>
  <c r="ED19" i="1"/>
  <c r="EJ19" i="1" s="1"/>
  <c r="EE19" i="1"/>
  <c r="EK19" i="1" s="1"/>
  <c r="EF19" i="1"/>
  <c r="EL19" i="1" s="1"/>
  <c r="EA20" i="1"/>
  <c r="EG20" i="1" s="1"/>
  <c r="EB20" i="1"/>
  <c r="EH20" i="1" s="1"/>
  <c r="EC20" i="1"/>
  <c r="EI20" i="1" s="1"/>
  <c r="ED20" i="1"/>
  <c r="EJ20" i="1" s="1"/>
  <c r="EE20" i="1"/>
  <c r="EK20" i="1" s="1"/>
  <c r="EF20" i="1"/>
  <c r="EL20" i="1" s="1"/>
  <c r="EA21" i="1"/>
  <c r="EG21" i="1" s="1"/>
  <c r="EB21" i="1"/>
  <c r="EH21" i="1" s="1"/>
  <c r="EC21" i="1"/>
  <c r="EI21" i="1" s="1"/>
  <c r="ED21" i="1"/>
  <c r="EJ21" i="1" s="1"/>
  <c r="EE21" i="1"/>
  <c r="EK21" i="1" s="1"/>
  <c r="EF21" i="1"/>
  <c r="EL21" i="1" s="1"/>
  <c r="EA22" i="1"/>
  <c r="EG22" i="1" s="1"/>
  <c r="EB22" i="1"/>
  <c r="EH22" i="1" s="1"/>
  <c r="EC22" i="1"/>
  <c r="EI22" i="1" s="1"/>
  <c r="ED22" i="1"/>
  <c r="EJ22" i="1" s="1"/>
  <c r="EE22" i="1"/>
  <c r="EK22" i="1" s="1"/>
  <c r="EF22" i="1"/>
  <c r="EL22" i="1" s="1"/>
  <c r="EA23" i="1"/>
  <c r="EG23" i="1" s="1"/>
  <c r="EB23" i="1"/>
  <c r="EH23" i="1" s="1"/>
  <c r="EC23" i="1"/>
  <c r="EI23" i="1" s="1"/>
  <c r="ED23" i="1"/>
  <c r="EJ23" i="1" s="1"/>
  <c r="EE23" i="1"/>
  <c r="EK23" i="1" s="1"/>
  <c r="EF23" i="1"/>
  <c r="EL23" i="1" s="1"/>
  <c r="EA24" i="1"/>
  <c r="EG24" i="1" s="1"/>
  <c r="EB24" i="1"/>
  <c r="EH24" i="1" s="1"/>
  <c r="EC24" i="1"/>
  <c r="EI24" i="1" s="1"/>
  <c r="ED24" i="1"/>
  <c r="EJ24" i="1" s="1"/>
  <c r="EE24" i="1"/>
  <c r="EK24" i="1" s="1"/>
  <c r="EF24" i="1"/>
  <c r="EL24" i="1" s="1"/>
  <c r="EA25" i="1"/>
  <c r="EG25" i="1" s="1"/>
  <c r="EB25" i="1"/>
  <c r="EH25" i="1" s="1"/>
  <c r="EC25" i="1"/>
  <c r="EI25" i="1" s="1"/>
  <c r="ED25" i="1"/>
  <c r="EJ25" i="1" s="1"/>
  <c r="EE25" i="1"/>
  <c r="EK25" i="1" s="1"/>
  <c r="EF25" i="1"/>
  <c r="EL25" i="1" s="1"/>
  <c r="EA26" i="1"/>
  <c r="EG26" i="1" s="1"/>
  <c r="EB26" i="1"/>
  <c r="EH26" i="1" s="1"/>
  <c r="EC26" i="1"/>
  <c r="EI26" i="1" s="1"/>
  <c r="ED26" i="1"/>
  <c r="EJ26" i="1" s="1"/>
  <c r="EE26" i="1"/>
  <c r="EK26" i="1" s="1"/>
  <c r="EF26" i="1"/>
  <c r="EL26" i="1" s="1"/>
  <c r="EA27" i="1"/>
  <c r="EG27" i="1" s="1"/>
  <c r="EB27" i="1"/>
  <c r="EH27" i="1" s="1"/>
  <c r="EC27" i="1"/>
  <c r="EI27" i="1" s="1"/>
  <c r="ED27" i="1"/>
  <c r="EJ27" i="1" s="1"/>
  <c r="EE27" i="1"/>
  <c r="EK27" i="1" s="1"/>
  <c r="EF27" i="1"/>
  <c r="EL27" i="1" s="1"/>
  <c r="EA28" i="1"/>
  <c r="EG28" i="1" s="1"/>
  <c r="EB28" i="1"/>
  <c r="EH28" i="1" s="1"/>
  <c r="EC28" i="1"/>
  <c r="EI28" i="1" s="1"/>
  <c r="ED28" i="1"/>
  <c r="EJ28" i="1" s="1"/>
  <c r="EE28" i="1"/>
  <c r="EK28" i="1" s="1"/>
  <c r="EF28" i="1"/>
  <c r="EL28" i="1" s="1"/>
  <c r="EA29" i="1"/>
  <c r="EG29" i="1" s="1"/>
  <c r="EB29" i="1"/>
  <c r="EH29" i="1" s="1"/>
  <c r="EC29" i="1"/>
  <c r="EI29" i="1" s="1"/>
  <c r="ED29" i="1"/>
  <c r="EJ29" i="1" s="1"/>
  <c r="EE29" i="1"/>
  <c r="EK29" i="1" s="1"/>
  <c r="EF29" i="1"/>
  <c r="EL29" i="1" s="1"/>
  <c r="EA30" i="1"/>
  <c r="EG30" i="1" s="1"/>
  <c r="EB30" i="1"/>
  <c r="EH30" i="1" s="1"/>
  <c r="EC30" i="1"/>
  <c r="EI30" i="1" s="1"/>
  <c r="ED30" i="1"/>
  <c r="EJ30" i="1" s="1"/>
  <c r="EE30" i="1"/>
  <c r="EK30" i="1" s="1"/>
  <c r="EF30" i="1"/>
  <c r="EL30" i="1" s="1"/>
  <c r="EA31" i="1"/>
  <c r="EG31" i="1" s="1"/>
  <c r="EB31" i="1"/>
  <c r="EH31" i="1" s="1"/>
  <c r="EC31" i="1"/>
  <c r="EI31" i="1" s="1"/>
  <c r="ED31" i="1"/>
  <c r="EJ31" i="1" s="1"/>
  <c r="EE31" i="1"/>
  <c r="EK31" i="1" s="1"/>
  <c r="EF31" i="1"/>
  <c r="EL31" i="1" s="1"/>
  <c r="EA32" i="1"/>
  <c r="EG32" i="1" s="1"/>
  <c r="EB32" i="1"/>
  <c r="EH32" i="1" s="1"/>
  <c r="EC32" i="1"/>
  <c r="EI32" i="1" s="1"/>
  <c r="ED32" i="1"/>
  <c r="EJ32" i="1" s="1"/>
  <c r="EE32" i="1"/>
  <c r="EK32" i="1" s="1"/>
  <c r="EF32" i="1"/>
  <c r="EL32" i="1" s="1"/>
  <c r="EA33" i="1"/>
  <c r="EG33" i="1" s="1"/>
  <c r="EB33" i="1"/>
  <c r="EH33" i="1" s="1"/>
  <c r="EC33" i="1"/>
  <c r="EI33" i="1" s="1"/>
  <c r="ED33" i="1"/>
  <c r="EJ33" i="1" s="1"/>
  <c r="EE33" i="1"/>
  <c r="EK33" i="1" s="1"/>
  <c r="EF33" i="1"/>
  <c r="EL33" i="1" s="1"/>
  <c r="EA34" i="1"/>
  <c r="EG34" i="1" s="1"/>
  <c r="EB34" i="1"/>
  <c r="EH34" i="1" s="1"/>
  <c r="EC34" i="1"/>
  <c r="EI34" i="1" s="1"/>
  <c r="ED34" i="1"/>
  <c r="EJ34" i="1" s="1"/>
  <c r="EE34" i="1"/>
  <c r="EK34" i="1" s="1"/>
  <c r="EF34" i="1"/>
  <c r="EL34" i="1" s="1"/>
  <c r="EA35" i="1"/>
  <c r="EG35" i="1" s="1"/>
  <c r="EB35" i="1"/>
  <c r="EH35" i="1" s="1"/>
  <c r="EC35" i="1"/>
  <c r="EI35" i="1" s="1"/>
  <c r="ED35" i="1"/>
  <c r="EJ35" i="1" s="1"/>
  <c r="EE35" i="1"/>
  <c r="EK35" i="1" s="1"/>
  <c r="EF35" i="1"/>
  <c r="EL35" i="1" s="1"/>
  <c r="EA36" i="1"/>
  <c r="EG36" i="1" s="1"/>
  <c r="EB36" i="1"/>
  <c r="EH36" i="1" s="1"/>
  <c r="EC36" i="1"/>
  <c r="EI36" i="1" s="1"/>
  <c r="ED36" i="1"/>
  <c r="EJ36" i="1" s="1"/>
  <c r="EE36" i="1"/>
  <c r="EK36" i="1" s="1"/>
  <c r="EF36" i="1"/>
  <c r="EL36" i="1" s="1"/>
  <c r="EA37" i="1"/>
  <c r="EG37" i="1" s="1"/>
  <c r="EB37" i="1"/>
  <c r="EH37" i="1" s="1"/>
  <c r="EC37" i="1"/>
  <c r="EI37" i="1" s="1"/>
  <c r="ED37" i="1"/>
  <c r="EJ37" i="1" s="1"/>
  <c r="EE37" i="1"/>
  <c r="EK37" i="1" s="1"/>
  <c r="EF37" i="1"/>
  <c r="EL37" i="1" s="1"/>
  <c r="EA38" i="1"/>
  <c r="EG38" i="1" s="1"/>
  <c r="EB38" i="1"/>
  <c r="EH38" i="1" s="1"/>
  <c r="EC38" i="1"/>
  <c r="EI38" i="1" s="1"/>
  <c r="ED38" i="1"/>
  <c r="EJ38" i="1" s="1"/>
  <c r="EE38" i="1"/>
  <c r="EK38" i="1" s="1"/>
  <c r="EF38" i="1"/>
  <c r="EL38" i="1" s="1"/>
  <c r="EA39" i="1"/>
  <c r="EG39" i="1" s="1"/>
  <c r="EB39" i="1"/>
  <c r="EH39" i="1" s="1"/>
  <c r="EC39" i="1"/>
  <c r="EI39" i="1" s="1"/>
  <c r="ED39" i="1"/>
  <c r="EJ39" i="1" s="1"/>
  <c r="EE39" i="1"/>
  <c r="EK39" i="1" s="1"/>
  <c r="EF39" i="1"/>
  <c r="EL39" i="1" s="1"/>
  <c r="EA40" i="1"/>
  <c r="EG40" i="1" s="1"/>
  <c r="EB40" i="1"/>
  <c r="EH40" i="1" s="1"/>
  <c r="EC40" i="1"/>
  <c r="EI40" i="1" s="1"/>
  <c r="ED40" i="1"/>
  <c r="EJ40" i="1" s="1"/>
  <c r="EE40" i="1"/>
  <c r="EK40" i="1" s="1"/>
  <c r="EF40" i="1"/>
  <c r="EL40" i="1" s="1"/>
  <c r="EA41" i="1"/>
  <c r="EG41" i="1" s="1"/>
  <c r="EB41" i="1"/>
  <c r="EH41" i="1" s="1"/>
  <c r="EC41" i="1"/>
  <c r="EI41" i="1" s="1"/>
  <c r="ED41" i="1"/>
  <c r="EJ41" i="1" s="1"/>
  <c r="EE41" i="1"/>
  <c r="EK41" i="1" s="1"/>
  <c r="EF41" i="1"/>
  <c r="EL41" i="1" s="1"/>
  <c r="EA42" i="1"/>
  <c r="EG42" i="1" s="1"/>
  <c r="EB42" i="1"/>
  <c r="EH42" i="1" s="1"/>
  <c r="EC42" i="1"/>
  <c r="EI42" i="1" s="1"/>
  <c r="ED42" i="1"/>
  <c r="EJ42" i="1" s="1"/>
  <c r="EE42" i="1"/>
  <c r="EK42" i="1" s="1"/>
  <c r="EF42" i="1"/>
  <c r="EL42" i="1" s="1"/>
  <c r="EA43" i="1"/>
  <c r="EG43" i="1" s="1"/>
  <c r="EB43" i="1"/>
  <c r="EH43" i="1" s="1"/>
  <c r="EC43" i="1"/>
  <c r="EI43" i="1" s="1"/>
  <c r="ED43" i="1"/>
  <c r="EJ43" i="1" s="1"/>
  <c r="EE43" i="1"/>
  <c r="EK43" i="1" s="1"/>
  <c r="EF43" i="1"/>
  <c r="EL43" i="1" s="1"/>
  <c r="EA44" i="1"/>
  <c r="EG44" i="1" s="1"/>
  <c r="EB44" i="1"/>
  <c r="EH44" i="1" s="1"/>
  <c r="EC44" i="1"/>
  <c r="EI44" i="1" s="1"/>
  <c r="ED44" i="1"/>
  <c r="EJ44" i="1" s="1"/>
  <c r="EE44" i="1"/>
  <c r="EK44" i="1" s="1"/>
  <c r="EF44" i="1"/>
  <c r="EL44" i="1" s="1"/>
  <c r="EA45" i="1"/>
  <c r="EG45" i="1" s="1"/>
  <c r="EB45" i="1"/>
  <c r="EH45" i="1" s="1"/>
  <c r="EC45" i="1"/>
  <c r="EI45" i="1" s="1"/>
  <c r="ED45" i="1"/>
  <c r="EJ45" i="1" s="1"/>
  <c r="EE45" i="1"/>
  <c r="EK45" i="1" s="1"/>
  <c r="EF45" i="1"/>
  <c r="EL45" i="1" s="1"/>
  <c r="EA46" i="1"/>
  <c r="EG46" i="1" s="1"/>
  <c r="EB46" i="1"/>
  <c r="EH46" i="1" s="1"/>
  <c r="EC46" i="1"/>
  <c r="EI46" i="1" s="1"/>
  <c r="ED46" i="1"/>
  <c r="EJ46" i="1" s="1"/>
  <c r="EE46" i="1"/>
  <c r="EK46" i="1" s="1"/>
  <c r="EF46" i="1"/>
  <c r="EL46" i="1" s="1"/>
  <c r="EA47" i="1"/>
  <c r="EG47" i="1" s="1"/>
  <c r="EB47" i="1"/>
  <c r="EH47" i="1" s="1"/>
  <c r="EC47" i="1"/>
  <c r="EI47" i="1" s="1"/>
  <c r="ED47" i="1"/>
  <c r="EJ47" i="1" s="1"/>
  <c r="EE47" i="1"/>
  <c r="EK47" i="1" s="1"/>
  <c r="EF47" i="1"/>
  <c r="EL47" i="1" s="1"/>
  <c r="EA48" i="1"/>
  <c r="EG48" i="1" s="1"/>
  <c r="EB48" i="1"/>
  <c r="EH48" i="1" s="1"/>
  <c r="EC48" i="1"/>
  <c r="EI48" i="1" s="1"/>
  <c r="ED48" i="1"/>
  <c r="EJ48" i="1" s="1"/>
  <c r="EE48" i="1"/>
  <c r="EK48" i="1" s="1"/>
  <c r="EF48" i="1"/>
  <c r="EL48" i="1" s="1"/>
  <c r="EA49" i="1"/>
  <c r="EG49" i="1" s="1"/>
  <c r="EB49" i="1"/>
  <c r="EH49" i="1" s="1"/>
  <c r="EC49" i="1"/>
  <c r="EI49" i="1" s="1"/>
  <c r="ED49" i="1"/>
  <c r="EJ49" i="1" s="1"/>
  <c r="EE49" i="1"/>
  <c r="EK49" i="1" s="1"/>
  <c r="EF49" i="1"/>
  <c r="EL49" i="1" s="1"/>
  <c r="EA50" i="1"/>
  <c r="EG50" i="1" s="1"/>
  <c r="EB50" i="1"/>
  <c r="EH50" i="1" s="1"/>
  <c r="EC50" i="1"/>
  <c r="EI50" i="1" s="1"/>
  <c r="ED50" i="1"/>
  <c r="EJ50" i="1" s="1"/>
  <c r="EE50" i="1"/>
  <c r="EK50" i="1" s="1"/>
  <c r="EF50" i="1"/>
  <c r="EL50" i="1" s="1"/>
  <c r="EA51" i="1"/>
  <c r="EG51" i="1" s="1"/>
  <c r="EB51" i="1"/>
  <c r="EH51" i="1" s="1"/>
  <c r="EC51" i="1"/>
  <c r="EI51" i="1" s="1"/>
  <c r="ED51" i="1"/>
  <c r="EJ51" i="1" s="1"/>
  <c r="EE51" i="1"/>
  <c r="EK51" i="1" s="1"/>
  <c r="EF51" i="1"/>
  <c r="EL51" i="1" s="1"/>
  <c r="EA52" i="1"/>
  <c r="EG52" i="1" s="1"/>
  <c r="EB52" i="1"/>
  <c r="EH52" i="1" s="1"/>
  <c r="EC52" i="1"/>
  <c r="EI52" i="1" s="1"/>
  <c r="ED52" i="1"/>
  <c r="EJ52" i="1" s="1"/>
  <c r="EE52" i="1"/>
  <c r="EK52" i="1" s="1"/>
  <c r="EF52" i="1"/>
  <c r="EL52" i="1" s="1"/>
  <c r="EA53" i="1"/>
  <c r="EG53" i="1" s="1"/>
  <c r="EB53" i="1"/>
  <c r="EH53" i="1" s="1"/>
  <c r="EC53" i="1"/>
  <c r="EI53" i="1" s="1"/>
  <c r="ED53" i="1"/>
  <c r="EJ53" i="1" s="1"/>
  <c r="EE53" i="1"/>
  <c r="EK53" i="1" s="1"/>
  <c r="EF53" i="1"/>
  <c r="EL53" i="1" s="1"/>
  <c r="EA54" i="1"/>
  <c r="EG54" i="1" s="1"/>
  <c r="EB54" i="1"/>
  <c r="EH54" i="1" s="1"/>
  <c r="EC54" i="1"/>
  <c r="EI54" i="1" s="1"/>
  <c r="ED54" i="1"/>
  <c r="EJ54" i="1" s="1"/>
  <c r="EE54" i="1"/>
  <c r="EK54" i="1" s="1"/>
  <c r="EF54" i="1"/>
  <c r="EL54" i="1" s="1"/>
  <c r="EA55" i="1"/>
  <c r="EG55" i="1" s="1"/>
  <c r="EB55" i="1"/>
  <c r="EH55" i="1" s="1"/>
  <c r="EC55" i="1"/>
  <c r="EI55" i="1" s="1"/>
  <c r="ED55" i="1"/>
  <c r="EJ55" i="1" s="1"/>
  <c r="EE55" i="1"/>
  <c r="EK55" i="1" s="1"/>
  <c r="EF55" i="1"/>
  <c r="EL55" i="1" s="1"/>
  <c r="EA56" i="1"/>
  <c r="EG56" i="1" s="1"/>
  <c r="EB56" i="1"/>
  <c r="EH56" i="1" s="1"/>
  <c r="EC56" i="1"/>
  <c r="EI56" i="1" s="1"/>
  <c r="ED56" i="1"/>
  <c r="EJ56" i="1" s="1"/>
  <c r="EE56" i="1"/>
  <c r="EK56" i="1" s="1"/>
  <c r="EF56" i="1"/>
  <c r="EL56" i="1" s="1"/>
  <c r="EA57" i="1"/>
  <c r="EG57" i="1" s="1"/>
  <c r="EB57" i="1"/>
  <c r="EH57" i="1" s="1"/>
  <c r="EC57" i="1"/>
  <c r="EI57" i="1" s="1"/>
  <c r="ED57" i="1"/>
  <c r="EJ57" i="1" s="1"/>
  <c r="EE57" i="1"/>
  <c r="EK57" i="1" s="1"/>
  <c r="EF57" i="1"/>
  <c r="EL57" i="1" s="1"/>
  <c r="EA58" i="1"/>
  <c r="EG58" i="1" s="1"/>
  <c r="EB58" i="1"/>
  <c r="EH58" i="1" s="1"/>
  <c r="EC58" i="1"/>
  <c r="EI58" i="1" s="1"/>
  <c r="ED58" i="1"/>
  <c r="EJ58" i="1" s="1"/>
  <c r="EE58" i="1"/>
  <c r="EK58" i="1" s="1"/>
  <c r="EF58" i="1"/>
  <c r="EL58" i="1" s="1"/>
  <c r="EA59" i="1"/>
  <c r="EG59" i="1" s="1"/>
  <c r="EB59" i="1"/>
  <c r="EH59" i="1" s="1"/>
  <c r="EC59" i="1"/>
  <c r="EI59" i="1" s="1"/>
  <c r="ED59" i="1"/>
  <c r="EJ59" i="1" s="1"/>
  <c r="EE59" i="1"/>
  <c r="EK59" i="1" s="1"/>
  <c r="EF59" i="1"/>
  <c r="EL59" i="1" s="1"/>
  <c r="EA60" i="1"/>
  <c r="EG60" i="1" s="1"/>
  <c r="EB60" i="1"/>
  <c r="EH60" i="1" s="1"/>
  <c r="EC60" i="1"/>
  <c r="EI60" i="1" s="1"/>
  <c r="ED60" i="1"/>
  <c r="EJ60" i="1" s="1"/>
  <c r="EE60" i="1"/>
  <c r="EK60" i="1" s="1"/>
  <c r="EF60" i="1"/>
  <c r="EL60" i="1" s="1"/>
  <c r="EA61" i="1"/>
  <c r="EG61" i="1" s="1"/>
  <c r="EB61" i="1"/>
  <c r="EH61" i="1" s="1"/>
  <c r="EC61" i="1"/>
  <c r="EI61" i="1" s="1"/>
  <c r="ED61" i="1"/>
  <c r="EJ61" i="1" s="1"/>
  <c r="EE61" i="1"/>
  <c r="EK61" i="1" s="1"/>
  <c r="EF61" i="1"/>
  <c r="EL61" i="1" s="1"/>
  <c r="EA62" i="1"/>
  <c r="EG62" i="1" s="1"/>
  <c r="EB62" i="1"/>
  <c r="EH62" i="1" s="1"/>
  <c r="EC62" i="1"/>
  <c r="EI62" i="1" s="1"/>
  <c r="ED62" i="1"/>
  <c r="EJ62" i="1" s="1"/>
  <c r="EE62" i="1"/>
  <c r="EK62" i="1" s="1"/>
  <c r="EF62" i="1"/>
  <c r="EL62" i="1" s="1"/>
  <c r="EA63" i="1"/>
  <c r="EG63" i="1" s="1"/>
  <c r="EB63" i="1"/>
  <c r="EH63" i="1" s="1"/>
  <c r="EC63" i="1"/>
  <c r="EI63" i="1" s="1"/>
  <c r="ED63" i="1"/>
  <c r="EJ63" i="1" s="1"/>
  <c r="EE63" i="1"/>
  <c r="EK63" i="1" s="1"/>
  <c r="EF63" i="1"/>
  <c r="EL63" i="1" s="1"/>
  <c r="EA64" i="1"/>
  <c r="EG64" i="1" s="1"/>
  <c r="EB64" i="1"/>
  <c r="EH64" i="1" s="1"/>
  <c r="EC64" i="1"/>
  <c r="EI64" i="1" s="1"/>
  <c r="ED64" i="1"/>
  <c r="EJ64" i="1" s="1"/>
  <c r="EE64" i="1"/>
  <c r="EK64" i="1" s="1"/>
  <c r="EF64" i="1"/>
  <c r="EL64" i="1" s="1"/>
  <c r="EA65" i="1"/>
  <c r="EG65" i="1" s="1"/>
  <c r="EB65" i="1"/>
  <c r="EH65" i="1" s="1"/>
  <c r="EC65" i="1"/>
  <c r="EI65" i="1" s="1"/>
  <c r="ED65" i="1"/>
  <c r="EJ65" i="1" s="1"/>
  <c r="EE65" i="1"/>
  <c r="EK65" i="1" s="1"/>
  <c r="EF65" i="1"/>
  <c r="EL65" i="1" s="1"/>
  <c r="EA66" i="1"/>
  <c r="EG66" i="1" s="1"/>
  <c r="EB66" i="1"/>
  <c r="EH66" i="1" s="1"/>
  <c r="EC66" i="1"/>
  <c r="EI66" i="1" s="1"/>
  <c r="ED66" i="1"/>
  <c r="EJ66" i="1" s="1"/>
  <c r="EE66" i="1"/>
  <c r="EK66" i="1" s="1"/>
  <c r="EF66" i="1"/>
  <c r="EL66" i="1" s="1"/>
  <c r="EA67" i="1"/>
  <c r="EG67" i="1" s="1"/>
  <c r="EB67" i="1"/>
  <c r="EH67" i="1" s="1"/>
  <c r="EC67" i="1"/>
  <c r="EI67" i="1" s="1"/>
  <c r="ED67" i="1"/>
  <c r="EJ67" i="1" s="1"/>
  <c r="EE67" i="1"/>
  <c r="EK67" i="1" s="1"/>
  <c r="EF67" i="1"/>
  <c r="EL67" i="1" s="1"/>
  <c r="EA68" i="1"/>
  <c r="EG68" i="1" s="1"/>
  <c r="EB68" i="1"/>
  <c r="EH68" i="1" s="1"/>
  <c r="EC68" i="1"/>
  <c r="EI68" i="1" s="1"/>
  <c r="ED68" i="1"/>
  <c r="EJ68" i="1" s="1"/>
  <c r="EE68" i="1"/>
  <c r="EK68" i="1" s="1"/>
  <c r="EF68" i="1"/>
  <c r="EL68" i="1" s="1"/>
  <c r="EA69" i="1"/>
  <c r="EG69" i="1" s="1"/>
  <c r="EB69" i="1"/>
  <c r="EH69" i="1" s="1"/>
  <c r="EC69" i="1"/>
  <c r="EI69" i="1" s="1"/>
  <c r="ED69" i="1"/>
  <c r="EJ69" i="1" s="1"/>
  <c r="EE69" i="1"/>
  <c r="EK69" i="1" s="1"/>
  <c r="EF69" i="1"/>
  <c r="EL69" i="1" s="1"/>
  <c r="EA70" i="1"/>
  <c r="EG70" i="1" s="1"/>
  <c r="EB70" i="1"/>
  <c r="EH70" i="1" s="1"/>
  <c r="EC70" i="1"/>
  <c r="EI70" i="1" s="1"/>
  <c r="ED70" i="1"/>
  <c r="EJ70" i="1" s="1"/>
  <c r="EE70" i="1"/>
  <c r="EK70" i="1" s="1"/>
  <c r="EF70" i="1"/>
  <c r="EL70" i="1" s="1"/>
  <c r="EA71" i="1"/>
  <c r="EG71" i="1" s="1"/>
  <c r="EB71" i="1"/>
  <c r="EH71" i="1" s="1"/>
  <c r="EC71" i="1"/>
  <c r="EI71" i="1" s="1"/>
  <c r="ED71" i="1"/>
  <c r="EJ71" i="1" s="1"/>
  <c r="EE71" i="1"/>
  <c r="EK71" i="1" s="1"/>
  <c r="EF71" i="1"/>
  <c r="EL71" i="1" s="1"/>
  <c r="EA72" i="1"/>
  <c r="EG72" i="1" s="1"/>
  <c r="EB72" i="1"/>
  <c r="EH72" i="1" s="1"/>
  <c r="EC72" i="1"/>
  <c r="EI72" i="1" s="1"/>
  <c r="ED72" i="1"/>
  <c r="EJ72" i="1" s="1"/>
  <c r="EE72" i="1"/>
  <c r="EK72" i="1" s="1"/>
  <c r="EF72" i="1"/>
  <c r="EL72" i="1" s="1"/>
  <c r="EA73" i="1"/>
  <c r="EG73" i="1" s="1"/>
  <c r="EB73" i="1"/>
  <c r="EH73" i="1" s="1"/>
  <c r="EC73" i="1"/>
  <c r="EI73" i="1" s="1"/>
  <c r="ED73" i="1"/>
  <c r="EJ73" i="1" s="1"/>
  <c r="EE73" i="1"/>
  <c r="EK73" i="1" s="1"/>
  <c r="EF73" i="1"/>
  <c r="EL73" i="1" s="1"/>
  <c r="EA74" i="1"/>
  <c r="EG74" i="1" s="1"/>
  <c r="EB74" i="1"/>
  <c r="EH74" i="1" s="1"/>
  <c r="EC74" i="1"/>
  <c r="EI74" i="1" s="1"/>
  <c r="ED74" i="1"/>
  <c r="EJ74" i="1" s="1"/>
  <c r="EE74" i="1"/>
  <c r="EK74" i="1" s="1"/>
  <c r="EF74" i="1"/>
  <c r="EL74" i="1" s="1"/>
  <c r="EA75" i="1"/>
  <c r="EG75" i="1" s="1"/>
  <c r="EB75" i="1"/>
  <c r="EH75" i="1" s="1"/>
  <c r="EC75" i="1"/>
  <c r="EI75" i="1" s="1"/>
  <c r="ED75" i="1"/>
  <c r="EJ75" i="1" s="1"/>
  <c r="EE75" i="1"/>
  <c r="EK75" i="1" s="1"/>
  <c r="EF75" i="1"/>
  <c r="EL75" i="1" s="1"/>
  <c r="EA76" i="1"/>
  <c r="EG76" i="1" s="1"/>
  <c r="EB76" i="1"/>
  <c r="EH76" i="1" s="1"/>
  <c r="EC76" i="1"/>
  <c r="EI76" i="1" s="1"/>
  <c r="ED76" i="1"/>
  <c r="EJ76" i="1" s="1"/>
  <c r="EE76" i="1"/>
  <c r="EK76" i="1" s="1"/>
  <c r="EF76" i="1"/>
  <c r="EL76" i="1" s="1"/>
  <c r="EA77" i="1"/>
  <c r="EG77" i="1" s="1"/>
  <c r="EB77" i="1"/>
  <c r="EH77" i="1" s="1"/>
  <c r="EC77" i="1"/>
  <c r="EI77" i="1" s="1"/>
  <c r="ED77" i="1"/>
  <c r="EJ77" i="1" s="1"/>
  <c r="EE77" i="1"/>
  <c r="EK77" i="1" s="1"/>
  <c r="EF77" i="1"/>
  <c r="EL77" i="1" s="1"/>
  <c r="EA78" i="1"/>
  <c r="EG78" i="1" s="1"/>
  <c r="EB78" i="1"/>
  <c r="EH78" i="1" s="1"/>
  <c r="EC78" i="1"/>
  <c r="EI78" i="1" s="1"/>
  <c r="ED78" i="1"/>
  <c r="EJ78" i="1" s="1"/>
  <c r="EE78" i="1"/>
  <c r="EK78" i="1" s="1"/>
  <c r="EF78" i="1"/>
  <c r="EL78" i="1" s="1"/>
  <c r="EA79" i="1"/>
  <c r="EG79" i="1" s="1"/>
  <c r="EB79" i="1"/>
  <c r="EH79" i="1" s="1"/>
  <c r="EC79" i="1"/>
  <c r="EI79" i="1" s="1"/>
  <c r="ED79" i="1"/>
  <c r="EJ79" i="1" s="1"/>
  <c r="EE79" i="1"/>
  <c r="EK79" i="1" s="1"/>
  <c r="EF79" i="1"/>
  <c r="EL79" i="1" s="1"/>
  <c r="EA80" i="1"/>
  <c r="EG80" i="1" s="1"/>
  <c r="EB80" i="1"/>
  <c r="EH80" i="1" s="1"/>
  <c r="EC80" i="1"/>
  <c r="EI80" i="1" s="1"/>
  <c r="ED80" i="1"/>
  <c r="EJ80" i="1" s="1"/>
  <c r="EE80" i="1"/>
  <c r="EK80" i="1" s="1"/>
  <c r="EF80" i="1"/>
  <c r="EL80" i="1" s="1"/>
  <c r="EA81" i="1"/>
  <c r="EG81" i="1" s="1"/>
  <c r="EB81" i="1"/>
  <c r="EH81" i="1" s="1"/>
  <c r="EC81" i="1"/>
  <c r="EI81" i="1" s="1"/>
  <c r="ED81" i="1"/>
  <c r="EJ81" i="1" s="1"/>
  <c r="EE81" i="1"/>
  <c r="EK81" i="1" s="1"/>
  <c r="EF81" i="1"/>
  <c r="EL81" i="1" s="1"/>
  <c r="EA82" i="1"/>
  <c r="EG82" i="1" s="1"/>
  <c r="EB82" i="1"/>
  <c r="EH82" i="1" s="1"/>
  <c r="EC82" i="1"/>
  <c r="EI82" i="1" s="1"/>
  <c r="ED82" i="1"/>
  <c r="EJ82" i="1" s="1"/>
  <c r="EE82" i="1"/>
  <c r="EK82" i="1" s="1"/>
  <c r="EF82" i="1"/>
  <c r="EL82" i="1" s="1"/>
  <c r="EA83" i="1"/>
  <c r="EG83" i="1" s="1"/>
  <c r="EB83" i="1"/>
  <c r="EH83" i="1" s="1"/>
  <c r="EC83" i="1"/>
  <c r="EI83" i="1" s="1"/>
  <c r="ED83" i="1"/>
  <c r="EJ83" i="1" s="1"/>
  <c r="EE83" i="1"/>
  <c r="EK83" i="1" s="1"/>
  <c r="EF83" i="1"/>
  <c r="EL83" i="1" s="1"/>
  <c r="EA84" i="1"/>
  <c r="EG84" i="1" s="1"/>
  <c r="EB84" i="1"/>
  <c r="EH84" i="1" s="1"/>
  <c r="EC84" i="1"/>
  <c r="EI84" i="1" s="1"/>
  <c r="ED84" i="1"/>
  <c r="EJ84" i="1" s="1"/>
  <c r="EE84" i="1"/>
  <c r="EK84" i="1" s="1"/>
  <c r="EF84" i="1"/>
  <c r="EL84" i="1" s="1"/>
  <c r="EA85" i="1"/>
  <c r="EG85" i="1" s="1"/>
  <c r="EB85" i="1"/>
  <c r="EH85" i="1" s="1"/>
  <c r="EC85" i="1"/>
  <c r="EI85" i="1" s="1"/>
  <c r="ED85" i="1"/>
  <c r="EJ85" i="1" s="1"/>
  <c r="EE85" i="1"/>
  <c r="EK85" i="1" s="1"/>
  <c r="EF85" i="1"/>
  <c r="EL85" i="1" s="1"/>
  <c r="EA86" i="1"/>
  <c r="EG86" i="1" s="1"/>
  <c r="EB86" i="1"/>
  <c r="EH86" i="1" s="1"/>
  <c r="EC86" i="1"/>
  <c r="EI86" i="1" s="1"/>
  <c r="ED86" i="1"/>
  <c r="EJ86" i="1" s="1"/>
  <c r="EE86" i="1"/>
  <c r="EK86" i="1" s="1"/>
  <c r="EF86" i="1"/>
  <c r="EL86" i="1" s="1"/>
  <c r="EA87" i="1"/>
  <c r="EG87" i="1" s="1"/>
  <c r="EB87" i="1"/>
  <c r="EH87" i="1" s="1"/>
  <c r="EC87" i="1"/>
  <c r="EI87" i="1" s="1"/>
  <c r="ED87" i="1"/>
  <c r="EJ87" i="1" s="1"/>
  <c r="EE87" i="1"/>
  <c r="EK87" i="1" s="1"/>
  <c r="EF87" i="1"/>
  <c r="EL87" i="1" s="1"/>
  <c r="EA88" i="1"/>
  <c r="EG88" i="1" s="1"/>
  <c r="EB88" i="1"/>
  <c r="EH88" i="1" s="1"/>
  <c r="EC88" i="1"/>
  <c r="EI88" i="1" s="1"/>
  <c r="ED88" i="1"/>
  <c r="EJ88" i="1" s="1"/>
  <c r="EE88" i="1"/>
  <c r="EK88" i="1" s="1"/>
  <c r="EF88" i="1"/>
  <c r="EL88" i="1" s="1"/>
  <c r="EA89" i="1"/>
  <c r="EG89" i="1" s="1"/>
  <c r="EB89" i="1"/>
  <c r="EH89" i="1" s="1"/>
  <c r="EC89" i="1"/>
  <c r="EI89" i="1" s="1"/>
  <c r="ED89" i="1"/>
  <c r="EJ89" i="1" s="1"/>
  <c r="EE89" i="1"/>
  <c r="EK89" i="1" s="1"/>
  <c r="EF89" i="1"/>
  <c r="EL89" i="1" s="1"/>
  <c r="EA90" i="1"/>
  <c r="EG90" i="1" s="1"/>
  <c r="EB90" i="1"/>
  <c r="EH90" i="1" s="1"/>
  <c r="EC90" i="1"/>
  <c r="EI90" i="1" s="1"/>
  <c r="ED90" i="1"/>
  <c r="EJ90" i="1" s="1"/>
  <c r="EE90" i="1"/>
  <c r="EK90" i="1" s="1"/>
  <c r="EF90" i="1"/>
  <c r="EL90" i="1" s="1"/>
  <c r="EA91" i="1"/>
  <c r="EG91" i="1" s="1"/>
  <c r="EB91" i="1"/>
  <c r="EH91" i="1" s="1"/>
  <c r="EC91" i="1"/>
  <c r="EI91" i="1" s="1"/>
  <c r="ED91" i="1"/>
  <c r="EJ91" i="1" s="1"/>
  <c r="EE91" i="1"/>
  <c r="EK91" i="1" s="1"/>
  <c r="EF91" i="1"/>
  <c r="EL91" i="1" s="1"/>
  <c r="EA92" i="1"/>
  <c r="EG92" i="1" s="1"/>
  <c r="EB92" i="1"/>
  <c r="EH92" i="1" s="1"/>
  <c r="EC92" i="1"/>
  <c r="EI92" i="1" s="1"/>
  <c r="ED92" i="1"/>
  <c r="EJ92" i="1" s="1"/>
  <c r="EE92" i="1"/>
  <c r="EK92" i="1" s="1"/>
  <c r="EF92" i="1"/>
  <c r="EL92" i="1" s="1"/>
  <c r="EG93" i="1"/>
  <c r="EB93" i="1"/>
  <c r="EH93" i="1" s="1"/>
  <c r="EC93" i="1"/>
  <c r="EI93" i="1" s="1"/>
  <c r="ED93" i="1"/>
  <c r="EJ93" i="1" s="1"/>
  <c r="EE93" i="1"/>
  <c r="EK93" i="1" s="1"/>
  <c r="EF93" i="1"/>
  <c r="EL93" i="1" s="1"/>
  <c r="EA94" i="1"/>
  <c r="EG94" i="1" s="1"/>
  <c r="EB94" i="1"/>
  <c r="EH94" i="1" s="1"/>
  <c r="EC94" i="1"/>
  <c r="EI94" i="1" s="1"/>
  <c r="ED94" i="1"/>
  <c r="EJ94" i="1" s="1"/>
  <c r="EE94" i="1"/>
  <c r="EK94" i="1" s="1"/>
  <c r="EF94" i="1"/>
  <c r="EL94" i="1" s="1"/>
  <c r="EA95" i="1"/>
  <c r="EG95" i="1" s="1"/>
  <c r="EB95" i="1"/>
  <c r="EH95" i="1" s="1"/>
  <c r="EC95" i="1"/>
  <c r="EI95" i="1" s="1"/>
  <c r="ED95" i="1"/>
  <c r="EJ95" i="1" s="1"/>
  <c r="EE95" i="1"/>
  <c r="EK95" i="1" s="1"/>
  <c r="EF95" i="1"/>
  <c r="EL95" i="1" s="1"/>
  <c r="EA96" i="1"/>
  <c r="EG96" i="1" s="1"/>
  <c r="EB96" i="1"/>
  <c r="EH96" i="1" s="1"/>
  <c r="EC96" i="1"/>
  <c r="EI96" i="1" s="1"/>
  <c r="ED96" i="1"/>
  <c r="EJ96" i="1" s="1"/>
  <c r="EE96" i="1"/>
  <c r="EK96" i="1" s="1"/>
  <c r="EF96" i="1"/>
  <c r="EL96" i="1" s="1"/>
  <c r="EA97" i="1"/>
  <c r="EG97" i="1" s="1"/>
  <c r="EB97" i="1"/>
  <c r="EH97" i="1" s="1"/>
  <c r="EC97" i="1"/>
  <c r="EI97" i="1" s="1"/>
  <c r="ED97" i="1"/>
  <c r="EJ97" i="1" s="1"/>
  <c r="EE97" i="1"/>
  <c r="EK97" i="1" s="1"/>
  <c r="EF97" i="1"/>
  <c r="EL97" i="1" s="1"/>
  <c r="EA98" i="1"/>
  <c r="EG98" i="1" s="1"/>
  <c r="EB98" i="1"/>
  <c r="EH98" i="1" s="1"/>
  <c r="EC98" i="1"/>
  <c r="EI98" i="1" s="1"/>
  <c r="ED98" i="1"/>
  <c r="EJ98" i="1" s="1"/>
  <c r="EE98" i="1"/>
  <c r="EK98" i="1" s="1"/>
  <c r="EF98" i="1"/>
  <c r="EL98" i="1" s="1"/>
  <c r="EA99" i="1"/>
  <c r="EG99" i="1" s="1"/>
  <c r="EB99" i="1"/>
  <c r="EH99" i="1" s="1"/>
  <c r="EC99" i="1"/>
  <c r="EI99" i="1" s="1"/>
  <c r="ED99" i="1"/>
  <c r="EJ99" i="1" s="1"/>
  <c r="EE99" i="1"/>
  <c r="EK99" i="1" s="1"/>
  <c r="EF99" i="1"/>
  <c r="EL99" i="1" s="1"/>
  <c r="EA100" i="1"/>
  <c r="EG100" i="1" s="1"/>
  <c r="EB100" i="1"/>
  <c r="EH100" i="1" s="1"/>
  <c r="EC100" i="1"/>
  <c r="EI100" i="1" s="1"/>
  <c r="ED100" i="1"/>
  <c r="EJ100" i="1" s="1"/>
  <c r="EE100" i="1"/>
  <c r="EK100" i="1" s="1"/>
  <c r="EF100" i="1"/>
  <c r="EL100" i="1" s="1"/>
  <c r="EA101" i="1"/>
  <c r="EG101" i="1" s="1"/>
  <c r="EB101" i="1"/>
  <c r="EH101" i="1" s="1"/>
  <c r="EC101" i="1"/>
  <c r="EI101" i="1" s="1"/>
  <c r="ED101" i="1"/>
  <c r="EJ101" i="1" s="1"/>
  <c r="EE101" i="1"/>
  <c r="EK101" i="1" s="1"/>
  <c r="EF101" i="1"/>
  <c r="EL101" i="1" s="1"/>
  <c r="EA102" i="1"/>
  <c r="EG102" i="1" s="1"/>
  <c r="EB102" i="1"/>
  <c r="EH102" i="1" s="1"/>
  <c r="EC102" i="1"/>
  <c r="EI102" i="1" s="1"/>
  <c r="ED102" i="1"/>
  <c r="EJ102" i="1" s="1"/>
  <c r="EE102" i="1"/>
  <c r="EK102" i="1" s="1"/>
  <c r="EF102" i="1"/>
  <c r="EL102" i="1" s="1"/>
  <c r="EA103" i="1"/>
  <c r="EG103" i="1" s="1"/>
  <c r="EB103" i="1"/>
  <c r="EH103" i="1" s="1"/>
  <c r="EC103" i="1"/>
  <c r="EI103" i="1" s="1"/>
  <c r="ED103" i="1"/>
  <c r="EJ103" i="1" s="1"/>
  <c r="EE103" i="1"/>
  <c r="EK103" i="1" s="1"/>
  <c r="EF103" i="1"/>
  <c r="EL103" i="1" s="1"/>
  <c r="EA104" i="1"/>
  <c r="EG104" i="1" s="1"/>
  <c r="EB104" i="1"/>
  <c r="EH104" i="1" s="1"/>
  <c r="EC104" i="1"/>
  <c r="EI104" i="1" s="1"/>
  <c r="ED104" i="1"/>
  <c r="EJ104" i="1" s="1"/>
  <c r="EE104" i="1"/>
  <c r="EK104" i="1" s="1"/>
  <c r="EF104" i="1"/>
  <c r="EL104" i="1" s="1"/>
  <c r="EA105" i="1"/>
  <c r="EG105" i="1" s="1"/>
  <c r="EB105" i="1"/>
  <c r="EH105" i="1" s="1"/>
  <c r="EC105" i="1"/>
  <c r="EI105" i="1" s="1"/>
  <c r="ED105" i="1"/>
  <c r="EJ105" i="1" s="1"/>
  <c r="EE105" i="1"/>
  <c r="EK105" i="1" s="1"/>
  <c r="EF105" i="1"/>
  <c r="EL105" i="1" s="1"/>
  <c r="EA106" i="1"/>
  <c r="EG106" i="1" s="1"/>
  <c r="EB106" i="1"/>
  <c r="EH106" i="1" s="1"/>
  <c r="EC106" i="1"/>
  <c r="EI106" i="1" s="1"/>
  <c r="ED106" i="1"/>
  <c r="EJ106" i="1" s="1"/>
  <c r="EE106" i="1"/>
  <c r="EK106" i="1" s="1"/>
  <c r="EF106" i="1"/>
  <c r="EL106" i="1" s="1"/>
  <c r="EA107" i="1"/>
  <c r="EG107" i="1" s="1"/>
  <c r="EB107" i="1"/>
  <c r="EH107" i="1" s="1"/>
  <c r="EC107" i="1"/>
  <c r="EI107" i="1" s="1"/>
  <c r="ED107" i="1"/>
  <c r="EJ107" i="1" s="1"/>
  <c r="EE107" i="1"/>
  <c r="EK107" i="1" s="1"/>
  <c r="EF107" i="1"/>
  <c r="EL107" i="1" s="1"/>
  <c r="EA108" i="1"/>
  <c r="EG108" i="1" s="1"/>
  <c r="EB108" i="1"/>
  <c r="EH108" i="1" s="1"/>
  <c r="EC108" i="1"/>
  <c r="EI108" i="1" s="1"/>
  <c r="ED108" i="1"/>
  <c r="EJ108" i="1" s="1"/>
  <c r="EE108" i="1"/>
  <c r="EK108" i="1" s="1"/>
  <c r="EF108" i="1"/>
  <c r="EL108" i="1" s="1"/>
  <c r="EA109" i="1"/>
  <c r="EG109" i="1" s="1"/>
  <c r="EB109" i="1"/>
  <c r="EH109" i="1" s="1"/>
  <c r="EC109" i="1"/>
  <c r="EI109" i="1" s="1"/>
  <c r="ED109" i="1"/>
  <c r="EJ109" i="1" s="1"/>
  <c r="EE109" i="1"/>
  <c r="EK109" i="1" s="1"/>
  <c r="EF109" i="1"/>
  <c r="EL109" i="1" s="1"/>
  <c r="EA110" i="1"/>
  <c r="EG110" i="1" s="1"/>
  <c r="EB110" i="1"/>
  <c r="EH110" i="1" s="1"/>
  <c r="EC110" i="1"/>
  <c r="EI110" i="1" s="1"/>
  <c r="ED110" i="1"/>
  <c r="EJ110" i="1" s="1"/>
  <c r="EE110" i="1"/>
  <c r="EK110" i="1" s="1"/>
  <c r="EF110" i="1"/>
  <c r="EL110" i="1" s="1"/>
  <c r="EA111" i="1"/>
  <c r="EG111" i="1" s="1"/>
  <c r="EB111" i="1"/>
  <c r="EH111" i="1" s="1"/>
  <c r="EC111" i="1"/>
  <c r="EI111" i="1" s="1"/>
  <c r="ED111" i="1"/>
  <c r="EJ111" i="1" s="1"/>
  <c r="EE111" i="1"/>
  <c r="EK111" i="1" s="1"/>
  <c r="EF111" i="1"/>
  <c r="EL111" i="1" s="1"/>
  <c r="EA112" i="1"/>
  <c r="EG112" i="1" s="1"/>
  <c r="EB112" i="1"/>
  <c r="EH112" i="1" s="1"/>
  <c r="EC112" i="1"/>
  <c r="EI112" i="1" s="1"/>
  <c r="ED112" i="1"/>
  <c r="EJ112" i="1" s="1"/>
  <c r="EE112" i="1"/>
  <c r="EK112" i="1" s="1"/>
  <c r="EF112" i="1"/>
  <c r="EL112" i="1" s="1"/>
  <c r="EA113" i="1"/>
  <c r="EG113" i="1" s="1"/>
  <c r="EB113" i="1"/>
  <c r="EH113" i="1" s="1"/>
  <c r="EC113" i="1"/>
  <c r="EI113" i="1" s="1"/>
  <c r="ED113" i="1"/>
  <c r="EJ113" i="1" s="1"/>
  <c r="EE113" i="1"/>
  <c r="EK113" i="1" s="1"/>
  <c r="EF113" i="1"/>
  <c r="EL113" i="1" s="1"/>
  <c r="EA114" i="1"/>
  <c r="EG114" i="1" s="1"/>
  <c r="EB114" i="1"/>
  <c r="EH114" i="1" s="1"/>
  <c r="EC114" i="1"/>
  <c r="EI114" i="1" s="1"/>
  <c r="ED114" i="1"/>
  <c r="EJ114" i="1" s="1"/>
  <c r="EE114" i="1"/>
  <c r="EK114" i="1" s="1"/>
  <c r="EF114" i="1"/>
  <c r="EL114" i="1" s="1"/>
  <c r="EA115" i="1"/>
  <c r="EG115" i="1" s="1"/>
  <c r="EB115" i="1"/>
  <c r="EH115" i="1" s="1"/>
  <c r="EC115" i="1"/>
  <c r="EI115" i="1" s="1"/>
  <c r="ED115" i="1"/>
  <c r="EJ115" i="1" s="1"/>
  <c r="EE115" i="1"/>
  <c r="EK115" i="1" s="1"/>
  <c r="EF115" i="1"/>
  <c r="EL115" i="1" s="1"/>
  <c r="EA116" i="1"/>
  <c r="EG116" i="1" s="1"/>
  <c r="EB116" i="1"/>
  <c r="EH116" i="1" s="1"/>
  <c r="EC116" i="1"/>
  <c r="EI116" i="1" s="1"/>
  <c r="ED116" i="1"/>
  <c r="EJ116" i="1" s="1"/>
  <c r="EE116" i="1"/>
  <c r="EK116" i="1" s="1"/>
  <c r="EF116" i="1"/>
  <c r="EL116" i="1" s="1"/>
  <c r="EA117" i="1"/>
  <c r="EG117" i="1" s="1"/>
  <c r="EB117" i="1"/>
  <c r="EH117" i="1" s="1"/>
  <c r="EC117" i="1"/>
  <c r="EI117" i="1" s="1"/>
  <c r="ED117" i="1"/>
  <c r="EJ117" i="1" s="1"/>
  <c r="EE117" i="1"/>
  <c r="EK117" i="1" s="1"/>
  <c r="EF117" i="1"/>
  <c r="EL117" i="1" s="1"/>
  <c r="EA118" i="1"/>
  <c r="EG118" i="1" s="1"/>
  <c r="EB118" i="1"/>
  <c r="EH118" i="1" s="1"/>
  <c r="EC118" i="1"/>
  <c r="EI118" i="1" s="1"/>
  <c r="ED118" i="1"/>
  <c r="EJ118" i="1" s="1"/>
  <c r="EE118" i="1"/>
  <c r="EK118" i="1" s="1"/>
  <c r="EF118" i="1"/>
  <c r="EL118" i="1" s="1"/>
  <c r="EA119" i="1"/>
  <c r="EG119" i="1" s="1"/>
  <c r="EB119" i="1"/>
  <c r="EH119" i="1" s="1"/>
  <c r="EC119" i="1"/>
  <c r="EI119" i="1" s="1"/>
  <c r="ED119" i="1"/>
  <c r="EJ119" i="1" s="1"/>
  <c r="EE119" i="1"/>
  <c r="EK119" i="1" s="1"/>
  <c r="EF119" i="1"/>
  <c r="EL119" i="1" s="1"/>
  <c r="EA120" i="1"/>
  <c r="EG120" i="1" s="1"/>
  <c r="EB120" i="1"/>
  <c r="EH120" i="1" s="1"/>
  <c r="EC120" i="1"/>
  <c r="EI120" i="1" s="1"/>
  <c r="ED120" i="1"/>
  <c r="EJ120" i="1" s="1"/>
  <c r="EE120" i="1"/>
  <c r="EK120" i="1" s="1"/>
  <c r="EF120" i="1"/>
  <c r="EL120" i="1" s="1"/>
  <c r="EA121" i="1"/>
  <c r="EG121" i="1" s="1"/>
  <c r="EB121" i="1"/>
  <c r="EH121" i="1" s="1"/>
  <c r="EC121" i="1"/>
  <c r="EI121" i="1" s="1"/>
  <c r="ED121" i="1"/>
  <c r="EJ121" i="1" s="1"/>
  <c r="EE121" i="1"/>
  <c r="EK121" i="1" s="1"/>
  <c r="EF121" i="1"/>
  <c r="EL121" i="1" s="1"/>
  <c r="EA122" i="1"/>
  <c r="EG122" i="1" s="1"/>
  <c r="EB122" i="1"/>
  <c r="EH122" i="1" s="1"/>
  <c r="EC122" i="1"/>
  <c r="EI122" i="1" s="1"/>
  <c r="ED122" i="1"/>
  <c r="EJ122" i="1" s="1"/>
  <c r="EE122" i="1"/>
  <c r="EK122" i="1" s="1"/>
  <c r="EF122" i="1"/>
  <c r="EL122" i="1" s="1"/>
  <c r="EA123" i="1"/>
  <c r="EG123" i="1" s="1"/>
  <c r="EB123" i="1"/>
  <c r="EH123" i="1" s="1"/>
  <c r="EC123" i="1"/>
  <c r="EI123" i="1" s="1"/>
  <c r="ED123" i="1"/>
  <c r="EJ123" i="1" s="1"/>
  <c r="EE123" i="1"/>
  <c r="EK123" i="1" s="1"/>
  <c r="EF123" i="1"/>
  <c r="EL123" i="1" s="1"/>
  <c r="EA124" i="1"/>
  <c r="EG124" i="1" s="1"/>
  <c r="EB124" i="1"/>
  <c r="EH124" i="1" s="1"/>
  <c r="EC124" i="1"/>
  <c r="EI124" i="1" s="1"/>
  <c r="ED124" i="1"/>
  <c r="EJ124" i="1" s="1"/>
  <c r="EE124" i="1"/>
  <c r="EK124" i="1" s="1"/>
  <c r="EF124" i="1"/>
  <c r="EL124" i="1" s="1"/>
  <c r="EA125" i="1"/>
  <c r="EG125" i="1" s="1"/>
  <c r="EB125" i="1"/>
  <c r="EH125" i="1" s="1"/>
  <c r="EC125" i="1"/>
  <c r="EI125" i="1" s="1"/>
  <c r="ED125" i="1"/>
  <c r="EJ125" i="1" s="1"/>
  <c r="EE125" i="1"/>
  <c r="EK125" i="1" s="1"/>
  <c r="EF125" i="1"/>
  <c r="EL125" i="1" s="1"/>
  <c r="EA126" i="1"/>
  <c r="EG126" i="1" s="1"/>
  <c r="EB126" i="1"/>
  <c r="EH126" i="1" s="1"/>
  <c r="EC126" i="1"/>
  <c r="EI126" i="1" s="1"/>
  <c r="ED126" i="1"/>
  <c r="EJ126" i="1" s="1"/>
  <c r="EE126" i="1"/>
  <c r="EK126" i="1" s="1"/>
  <c r="EF126" i="1"/>
  <c r="EL126" i="1" s="1"/>
  <c r="EA127" i="1"/>
  <c r="EG127" i="1" s="1"/>
  <c r="EB127" i="1"/>
  <c r="EH127" i="1" s="1"/>
  <c r="EC127" i="1"/>
  <c r="EI127" i="1" s="1"/>
  <c r="ED127" i="1"/>
  <c r="EJ127" i="1" s="1"/>
  <c r="EE127" i="1"/>
  <c r="EK127" i="1" s="1"/>
  <c r="EF127" i="1"/>
  <c r="EL127" i="1" s="1"/>
  <c r="EA128" i="1"/>
  <c r="EG128" i="1" s="1"/>
  <c r="EB128" i="1"/>
  <c r="EH128" i="1" s="1"/>
  <c r="EC128" i="1"/>
  <c r="EI128" i="1" s="1"/>
  <c r="ED128" i="1"/>
  <c r="EJ128" i="1" s="1"/>
  <c r="EE128" i="1"/>
  <c r="EK128" i="1" s="1"/>
  <c r="EF128" i="1"/>
  <c r="EL128" i="1" s="1"/>
  <c r="EA8" i="1"/>
  <c r="EG8" i="1" s="1"/>
  <c r="EB8" i="1"/>
  <c r="EH8" i="1" s="1"/>
  <c r="EC8" i="1"/>
  <c r="EI8" i="1" s="1"/>
  <c r="ED8" i="1"/>
  <c r="EJ8" i="1" s="1"/>
  <c r="EE8" i="1"/>
  <c r="EK8" i="1" s="1"/>
  <c r="EF8" i="1"/>
  <c r="EL8" i="1" s="1"/>
  <c r="EA9" i="1"/>
  <c r="EG9" i="1" s="1"/>
  <c r="EB9" i="1"/>
  <c r="EH9" i="1" s="1"/>
  <c r="EC9" i="1"/>
  <c r="EI9" i="1" s="1"/>
  <c r="ED9" i="1"/>
  <c r="EJ9" i="1" s="1"/>
  <c r="EE9" i="1"/>
  <c r="EK9" i="1" s="1"/>
  <c r="EF9" i="1"/>
  <c r="EL9" i="1" s="1"/>
  <c r="EA10" i="1"/>
  <c r="EG10" i="1" s="1"/>
  <c r="EB10" i="1"/>
  <c r="EH10" i="1" s="1"/>
  <c r="EC10" i="1"/>
  <c r="EI10" i="1" s="1"/>
  <c r="ED10" i="1"/>
  <c r="EJ10" i="1" s="1"/>
  <c r="EE10" i="1"/>
  <c r="EK10" i="1" s="1"/>
  <c r="EF10" i="1"/>
  <c r="EL10" i="1" s="1"/>
  <c r="EF11" i="1"/>
  <c r="EL11" i="1" s="1"/>
  <c r="EE11" i="1"/>
  <c r="EK11" i="1" s="1"/>
  <c r="ED11" i="1"/>
  <c r="EJ11" i="1" s="1"/>
  <c r="EC11" i="1"/>
  <c r="EI11" i="1" s="1"/>
  <c r="EB11" i="1"/>
  <c r="EH11" i="1" s="1"/>
  <c r="EA7" i="1"/>
  <c r="EB7" i="1"/>
  <c r="EC7" i="1"/>
  <c r="ED7" i="1"/>
  <c r="EE7" i="1"/>
  <c r="EF7" i="1"/>
  <c r="FK9" i="1" l="1"/>
  <c r="FL9" i="1"/>
  <c r="FM9" i="1"/>
  <c r="FK10" i="1"/>
  <c r="FL10" i="1"/>
  <c r="FM10" i="1"/>
  <c r="FK11" i="1"/>
  <c r="FL11" i="1"/>
  <c r="FM11" i="1"/>
  <c r="FK12" i="1"/>
  <c r="FL12" i="1"/>
  <c r="FM12" i="1"/>
  <c r="FK13" i="1"/>
  <c r="FL13" i="1"/>
  <c r="FM13" i="1"/>
  <c r="FK14" i="1"/>
  <c r="FL14" i="1"/>
  <c r="FM14" i="1"/>
  <c r="FK15" i="1"/>
  <c r="FL15" i="1"/>
  <c r="FM15" i="1"/>
  <c r="FK16" i="1"/>
  <c r="FL16" i="1"/>
  <c r="FM16" i="1"/>
  <c r="FK17" i="1"/>
  <c r="FL17" i="1"/>
  <c r="FM17" i="1"/>
  <c r="FK18" i="1"/>
  <c r="FL18" i="1"/>
  <c r="FM18" i="1"/>
  <c r="FK19" i="1"/>
  <c r="FL19" i="1"/>
  <c r="FM19" i="1"/>
  <c r="FK20" i="1"/>
  <c r="FL20" i="1"/>
  <c r="FM20" i="1"/>
  <c r="FK21" i="1"/>
  <c r="FL21" i="1"/>
  <c r="FM21" i="1"/>
  <c r="FK22" i="1"/>
  <c r="FL22" i="1"/>
  <c r="FM22" i="1"/>
  <c r="FK23" i="1"/>
  <c r="FL23" i="1"/>
  <c r="FM23" i="1"/>
  <c r="FK24" i="1"/>
  <c r="FL24" i="1"/>
  <c r="FM24" i="1"/>
  <c r="FK25" i="1"/>
  <c r="FL25" i="1"/>
  <c r="FM25" i="1"/>
  <c r="FK26" i="1"/>
  <c r="FL26" i="1"/>
  <c r="FM26" i="1"/>
  <c r="FK27" i="1"/>
  <c r="FL27" i="1"/>
  <c r="FM27" i="1"/>
  <c r="FK28" i="1"/>
  <c r="FL28" i="1"/>
  <c r="FM28" i="1"/>
  <c r="FK29" i="1"/>
  <c r="FL29" i="1"/>
  <c r="FM29" i="1"/>
  <c r="FK30" i="1"/>
  <c r="FL30" i="1"/>
  <c r="FM30" i="1"/>
  <c r="FK31" i="1"/>
  <c r="FL31" i="1"/>
  <c r="FM31" i="1"/>
  <c r="FK32" i="1"/>
  <c r="FL32" i="1"/>
  <c r="FM32" i="1"/>
  <c r="FK33" i="1"/>
  <c r="FL33" i="1"/>
  <c r="FM33" i="1"/>
  <c r="FK34" i="1"/>
  <c r="FL34" i="1"/>
  <c r="FM34" i="1"/>
  <c r="FK35" i="1"/>
  <c r="FL35" i="1"/>
  <c r="FM35" i="1"/>
  <c r="FK36" i="1"/>
  <c r="FL36" i="1"/>
  <c r="FM36" i="1"/>
  <c r="FK37" i="1"/>
  <c r="FL37" i="1"/>
  <c r="FM37" i="1"/>
  <c r="FK38" i="1"/>
  <c r="FL38" i="1"/>
  <c r="FM38" i="1"/>
  <c r="FK39" i="1"/>
  <c r="FL39" i="1"/>
  <c r="FM39" i="1"/>
  <c r="FK40" i="1"/>
  <c r="FL40" i="1"/>
  <c r="FM40" i="1"/>
  <c r="FK41" i="1"/>
  <c r="FL41" i="1"/>
  <c r="FM41" i="1"/>
  <c r="FK42" i="1"/>
  <c r="FL42" i="1"/>
  <c r="FM42" i="1"/>
  <c r="FK43" i="1"/>
  <c r="FL43" i="1"/>
  <c r="FM43" i="1"/>
  <c r="FK44" i="1"/>
  <c r="FL44" i="1"/>
  <c r="FM44" i="1"/>
  <c r="FK45" i="1"/>
  <c r="FL45" i="1"/>
  <c r="FM45" i="1"/>
  <c r="FK46" i="1"/>
  <c r="FL46" i="1"/>
  <c r="FM46" i="1"/>
  <c r="FK47" i="1"/>
  <c r="FL47" i="1"/>
  <c r="FM47" i="1"/>
  <c r="FK48" i="1"/>
  <c r="FL48" i="1"/>
  <c r="FM48" i="1"/>
  <c r="FK49" i="1"/>
  <c r="FL49" i="1"/>
  <c r="FM49" i="1"/>
  <c r="FK50" i="1"/>
  <c r="FL50" i="1"/>
  <c r="FM50" i="1"/>
  <c r="FK51" i="1"/>
  <c r="FL51" i="1"/>
  <c r="FM51" i="1"/>
  <c r="FK52" i="1"/>
  <c r="FL52" i="1"/>
  <c r="FM52" i="1"/>
  <c r="FK53" i="1"/>
  <c r="FL53" i="1"/>
  <c r="FM53" i="1"/>
  <c r="FK54" i="1"/>
  <c r="FL54" i="1"/>
  <c r="FM54" i="1"/>
  <c r="FK55" i="1"/>
  <c r="FL55" i="1"/>
  <c r="FM55" i="1"/>
  <c r="FK56" i="1"/>
  <c r="FL56" i="1"/>
  <c r="FM56" i="1"/>
  <c r="FK57" i="1"/>
  <c r="FL57" i="1"/>
  <c r="FM57" i="1"/>
  <c r="FK58" i="1"/>
  <c r="FL58" i="1"/>
  <c r="FM58" i="1"/>
  <c r="FK59" i="1"/>
  <c r="FL59" i="1"/>
  <c r="FM59" i="1"/>
  <c r="FK60" i="1"/>
  <c r="FL60" i="1"/>
  <c r="FM60" i="1"/>
  <c r="FK61" i="1"/>
  <c r="FL61" i="1"/>
  <c r="FM61" i="1"/>
  <c r="FK62" i="1"/>
  <c r="FL62" i="1"/>
  <c r="FM62" i="1"/>
  <c r="FK63" i="1"/>
  <c r="FL63" i="1"/>
  <c r="FM63" i="1"/>
  <c r="FK64" i="1"/>
  <c r="FL64" i="1"/>
  <c r="FM64" i="1"/>
  <c r="FK65" i="1"/>
  <c r="FL65" i="1"/>
  <c r="FM65" i="1"/>
  <c r="FK66" i="1"/>
  <c r="FL66" i="1"/>
  <c r="FM66" i="1"/>
  <c r="FK67" i="1"/>
  <c r="FL67" i="1"/>
  <c r="FM67" i="1"/>
  <c r="FK68" i="1"/>
  <c r="FL68" i="1"/>
  <c r="FM68" i="1"/>
  <c r="FK69" i="1"/>
  <c r="FL69" i="1"/>
  <c r="FM69" i="1"/>
  <c r="FK70" i="1"/>
  <c r="FL70" i="1"/>
  <c r="FM70" i="1"/>
  <c r="FK71" i="1"/>
  <c r="FL71" i="1"/>
  <c r="FM71" i="1"/>
  <c r="FK72" i="1"/>
  <c r="FL72" i="1"/>
  <c r="FM72" i="1"/>
  <c r="FK73" i="1"/>
  <c r="FL73" i="1"/>
  <c r="FM73" i="1"/>
  <c r="FK74" i="1"/>
  <c r="FL74" i="1"/>
  <c r="FM74" i="1"/>
  <c r="FK75" i="1"/>
  <c r="FL75" i="1"/>
  <c r="FM75" i="1"/>
  <c r="FK76" i="1"/>
  <c r="FL76" i="1"/>
  <c r="FM76" i="1"/>
  <c r="FK77" i="1"/>
  <c r="FL77" i="1"/>
  <c r="FM77" i="1"/>
  <c r="FK78" i="1"/>
  <c r="FL78" i="1"/>
  <c r="FM78" i="1"/>
  <c r="FK79" i="1"/>
  <c r="FL79" i="1"/>
  <c r="FM79" i="1"/>
  <c r="FK80" i="1"/>
  <c r="FL80" i="1"/>
  <c r="FM80" i="1"/>
  <c r="FK81" i="1"/>
  <c r="FL81" i="1"/>
  <c r="FM81" i="1"/>
  <c r="FK82" i="1"/>
  <c r="FL82" i="1"/>
  <c r="FM82" i="1"/>
  <c r="FK83" i="1"/>
  <c r="FL83" i="1"/>
  <c r="FM83" i="1"/>
  <c r="FK84" i="1"/>
  <c r="FL84" i="1"/>
  <c r="FM84" i="1"/>
  <c r="FK85" i="1"/>
  <c r="FL85" i="1"/>
  <c r="FM85" i="1"/>
  <c r="FK86" i="1"/>
  <c r="FL86" i="1"/>
  <c r="FM86" i="1"/>
  <c r="FK87" i="1"/>
  <c r="FL87" i="1"/>
  <c r="FM87" i="1"/>
  <c r="FK88" i="1"/>
  <c r="FL88" i="1"/>
  <c r="FM88" i="1"/>
  <c r="FK89" i="1"/>
  <c r="FL89" i="1"/>
  <c r="FM89" i="1"/>
  <c r="FK90" i="1"/>
  <c r="FL90" i="1"/>
  <c r="FM90" i="1"/>
  <c r="FK91" i="1"/>
  <c r="FL91" i="1"/>
  <c r="FM91" i="1"/>
  <c r="FK92" i="1"/>
  <c r="FL92" i="1"/>
  <c r="FM92" i="1"/>
  <c r="FK93" i="1"/>
  <c r="FL93" i="1"/>
  <c r="FM93" i="1"/>
  <c r="FK94" i="1"/>
  <c r="FL94" i="1"/>
  <c r="FM94" i="1"/>
  <c r="FK95" i="1"/>
  <c r="FL95" i="1"/>
  <c r="FM95" i="1"/>
  <c r="FK96" i="1"/>
  <c r="FL96" i="1"/>
  <c r="FM96" i="1"/>
  <c r="FK97" i="1"/>
  <c r="FL97" i="1"/>
  <c r="FM97" i="1"/>
  <c r="FK98" i="1"/>
  <c r="FL98" i="1"/>
  <c r="FM98" i="1"/>
  <c r="FK99" i="1"/>
  <c r="FL99" i="1"/>
  <c r="FM99" i="1"/>
  <c r="FK100" i="1"/>
  <c r="FL100" i="1"/>
  <c r="FM100" i="1"/>
  <c r="FK101" i="1"/>
  <c r="FL101" i="1"/>
  <c r="FM101" i="1"/>
  <c r="FK102" i="1"/>
  <c r="FL102" i="1"/>
  <c r="FM102" i="1"/>
  <c r="FK103" i="1"/>
  <c r="FL103" i="1"/>
  <c r="FM103" i="1"/>
  <c r="FK104" i="1"/>
  <c r="FL104" i="1"/>
  <c r="FM104" i="1"/>
  <c r="FK105" i="1"/>
  <c r="FL105" i="1"/>
  <c r="FM105" i="1"/>
  <c r="FK106" i="1"/>
  <c r="FL106" i="1"/>
  <c r="FM106" i="1"/>
  <c r="FK107" i="1"/>
  <c r="FL107" i="1"/>
  <c r="FM107" i="1"/>
  <c r="FK108" i="1"/>
  <c r="FL108" i="1"/>
  <c r="FM108" i="1"/>
  <c r="FK109" i="1"/>
  <c r="FL109" i="1"/>
  <c r="FM109" i="1"/>
  <c r="FK110" i="1"/>
  <c r="FL110" i="1"/>
  <c r="FM110" i="1"/>
  <c r="FK111" i="1"/>
  <c r="FL111" i="1"/>
  <c r="FM111" i="1"/>
  <c r="FK112" i="1"/>
  <c r="FL112" i="1"/>
  <c r="FM112" i="1"/>
  <c r="FK113" i="1"/>
  <c r="FL113" i="1"/>
  <c r="FM113" i="1"/>
  <c r="FK114" i="1"/>
  <c r="FL114" i="1"/>
  <c r="FM114" i="1"/>
  <c r="FK115" i="1"/>
  <c r="FL115" i="1"/>
  <c r="FM115" i="1"/>
  <c r="FK116" i="1"/>
  <c r="FL116" i="1"/>
  <c r="FM116" i="1"/>
  <c r="FK117" i="1"/>
  <c r="FL117" i="1"/>
  <c r="FM117" i="1"/>
  <c r="FK118" i="1"/>
  <c r="FL118" i="1"/>
  <c r="FM118" i="1"/>
  <c r="FK119" i="1"/>
  <c r="FL119" i="1"/>
  <c r="FM119" i="1"/>
  <c r="FK120" i="1"/>
  <c r="FL120" i="1"/>
  <c r="FM120" i="1"/>
  <c r="FK121" i="1"/>
  <c r="FL121" i="1"/>
  <c r="FM121" i="1"/>
  <c r="FK122" i="1"/>
  <c r="FL122" i="1"/>
  <c r="FM122" i="1"/>
  <c r="FK123" i="1"/>
  <c r="FL123" i="1"/>
  <c r="FM123" i="1"/>
  <c r="FK124" i="1"/>
  <c r="FL124" i="1"/>
  <c r="FM124" i="1"/>
  <c r="FK125" i="1"/>
  <c r="FL125" i="1"/>
  <c r="FM125" i="1"/>
  <c r="FK126" i="1"/>
  <c r="FL126" i="1"/>
  <c r="FM126" i="1"/>
  <c r="FK127" i="1"/>
  <c r="FL127" i="1"/>
  <c r="FM127" i="1"/>
  <c r="FK128" i="1"/>
  <c r="FL128" i="1"/>
  <c r="FM128" i="1"/>
  <c r="FM8" i="1"/>
  <c r="FL8" i="1"/>
  <c r="FK8" i="1"/>
  <c r="FK7" i="1"/>
  <c r="FL7" i="1"/>
  <c r="FM7" i="1"/>
  <c r="FE7" i="1"/>
  <c r="EZ10" i="1"/>
  <c r="FA10" i="1"/>
  <c r="FB10" i="1"/>
  <c r="FC10" i="1"/>
  <c r="FD10" i="1"/>
  <c r="EZ11" i="1"/>
  <c r="FA11" i="1"/>
  <c r="FB11" i="1"/>
  <c r="FC11" i="1"/>
  <c r="FD11" i="1"/>
  <c r="EZ12" i="1"/>
  <c r="FA12" i="1"/>
  <c r="FB12" i="1"/>
  <c r="FC12" i="1"/>
  <c r="FD12" i="1"/>
  <c r="EZ13" i="1"/>
  <c r="FA13" i="1"/>
  <c r="FB13" i="1"/>
  <c r="FC13" i="1"/>
  <c r="FD13" i="1"/>
  <c r="EZ14" i="1"/>
  <c r="FA14" i="1"/>
  <c r="FB14" i="1"/>
  <c r="FC14" i="1"/>
  <c r="FD14" i="1"/>
  <c r="EZ15" i="1"/>
  <c r="FA15" i="1"/>
  <c r="FB15" i="1"/>
  <c r="FC15" i="1"/>
  <c r="FD15" i="1"/>
  <c r="EZ16" i="1"/>
  <c r="FA16" i="1"/>
  <c r="FB16" i="1"/>
  <c r="FC16" i="1"/>
  <c r="FD16" i="1"/>
  <c r="EZ17" i="1"/>
  <c r="FA17" i="1"/>
  <c r="FB17" i="1"/>
  <c r="FC17" i="1"/>
  <c r="FD17" i="1"/>
  <c r="EZ18" i="1"/>
  <c r="FA18" i="1"/>
  <c r="FB18" i="1"/>
  <c r="FC18" i="1"/>
  <c r="FD18" i="1"/>
  <c r="EZ19" i="1"/>
  <c r="FA19" i="1"/>
  <c r="FB19" i="1"/>
  <c r="FC19" i="1"/>
  <c r="FD19" i="1"/>
  <c r="EZ20" i="1"/>
  <c r="FA20" i="1"/>
  <c r="FB20" i="1"/>
  <c r="FC20" i="1"/>
  <c r="FD20" i="1"/>
  <c r="EZ21" i="1"/>
  <c r="FA21" i="1"/>
  <c r="FB21" i="1"/>
  <c r="FC21" i="1"/>
  <c r="FD21" i="1"/>
  <c r="EZ22" i="1"/>
  <c r="FA22" i="1"/>
  <c r="FB22" i="1"/>
  <c r="FC22" i="1"/>
  <c r="FD22" i="1"/>
  <c r="EZ23" i="1"/>
  <c r="FA23" i="1"/>
  <c r="FB23" i="1"/>
  <c r="FC23" i="1"/>
  <c r="FD23" i="1"/>
  <c r="EZ24" i="1"/>
  <c r="FA24" i="1"/>
  <c r="FB24" i="1"/>
  <c r="FC24" i="1"/>
  <c r="FD24" i="1"/>
  <c r="EZ25" i="1"/>
  <c r="FA25" i="1"/>
  <c r="FB25" i="1"/>
  <c r="FC25" i="1"/>
  <c r="FD25" i="1"/>
  <c r="EZ26" i="1"/>
  <c r="FA26" i="1"/>
  <c r="FB26" i="1"/>
  <c r="FC26" i="1"/>
  <c r="FD26" i="1"/>
  <c r="EZ27" i="1"/>
  <c r="FA27" i="1"/>
  <c r="FB27" i="1"/>
  <c r="FC27" i="1"/>
  <c r="FD27" i="1"/>
  <c r="EZ28" i="1"/>
  <c r="FA28" i="1"/>
  <c r="FB28" i="1"/>
  <c r="FC28" i="1"/>
  <c r="FD28" i="1"/>
  <c r="EZ29" i="1"/>
  <c r="FA29" i="1"/>
  <c r="FB29" i="1"/>
  <c r="FC29" i="1"/>
  <c r="FD29" i="1"/>
  <c r="EZ30" i="1"/>
  <c r="FA30" i="1"/>
  <c r="FB30" i="1"/>
  <c r="FC30" i="1"/>
  <c r="FD30" i="1"/>
  <c r="EZ31" i="1"/>
  <c r="FA31" i="1"/>
  <c r="FB31" i="1"/>
  <c r="FC31" i="1"/>
  <c r="FD31" i="1"/>
  <c r="EZ32" i="1"/>
  <c r="FA32" i="1"/>
  <c r="FB32" i="1"/>
  <c r="FC32" i="1"/>
  <c r="FD32" i="1"/>
  <c r="EZ33" i="1"/>
  <c r="FA33" i="1"/>
  <c r="FB33" i="1"/>
  <c r="FC33" i="1"/>
  <c r="FD33" i="1"/>
  <c r="EZ34" i="1"/>
  <c r="FA34" i="1"/>
  <c r="FB34" i="1"/>
  <c r="FC34" i="1"/>
  <c r="FD34" i="1"/>
  <c r="EZ35" i="1"/>
  <c r="FA35" i="1"/>
  <c r="FB35" i="1"/>
  <c r="FC35" i="1"/>
  <c r="FD35" i="1"/>
  <c r="EZ36" i="1"/>
  <c r="FA36" i="1"/>
  <c r="FB36" i="1"/>
  <c r="FC36" i="1"/>
  <c r="FD36" i="1"/>
  <c r="EZ37" i="1"/>
  <c r="FA37" i="1"/>
  <c r="FB37" i="1"/>
  <c r="FC37" i="1"/>
  <c r="FD37" i="1"/>
  <c r="EZ38" i="1"/>
  <c r="FA38" i="1"/>
  <c r="FB38" i="1"/>
  <c r="FC38" i="1"/>
  <c r="FD38" i="1"/>
  <c r="EZ39" i="1"/>
  <c r="FA39" i="1"/>
  <c r="FB39" i="1"/>
  <c r="FC39" i="1"/>
  <c r="FD39" i="1"/>
  <c r="EZ40" i="1"/>
  <c r="FA40" i="1"/>
  <c r="FB40" i="1"/>
  <c r="FC40" i="1"/>
  <c r="FD40" i="1"/>
  <c r="EZ41" i="1"/>
  <c r="FA41" i="1"/>
  <c r="FB41" i="1"/>
  <c r="FC41" i="1"/>
  <c r="FD41" i="1"/>
  <c r="EZ42" i="1"/>
  <c r="FA42" i="1"/>
  <c r="FB42" i="1"/>
  <c r="FC42" i="1"/>
  <c r="FD42" i="1"/>
  <c r="EZ43" i="1"/>
  <c r="FA43" i="1"/>
  <c r="FB43" i="1"/>
  <c r="FC43" i="1"/>
  <c r="FD43" i="1"/>
  <c r="EZ44" i="1"/>
  <c r="FA44" i="1"/>
  <c r="FB44" i="1"/>
  <c r="FC44" i="1"/>
  <c r="FD44" i="1"/>
  <c r="EZ45" i="1"/>
  <c r="FA45" i="1"/>
  <c r="FB45" i="1"/>
  <c r="FC45" i="1"/>
  <c r="FD45" i="1"/>
  <c r="EZ46" i="1"/>
  <c r="FA46" i="1"/>
  <c r="FB46" i="1"/>
  <c r="FC46" i="1"/>
  <c r="FD46" i="1"/>
  <c r="EZ47" i="1"/>
  <c r="FA47" i="1"/>
  <c r="FB47" i="1"/>
  <c r="FC47" i="1"/>
  <c r="FD47" i="1"/>
  <c r="EZ48" i="1"/>
  <c r="FA48" i="1"/>
  <c r="FB48" i="1"/>
  <c r="FC48" i="1"/>
  <c r="FD48" i="1"/>
  <c r="EZ49" i="1"/>
  <c r="FA49" i="1"/>
  <c r="FB49" i="1"/>
  <c r="FC49" i="1"/>
  <c r="FD49" i="1"/>
  <c r="EZ50" i="1"/>
  <c r="FA50" i="1"/>
  <c r="FB50" i="1"/>
  <c r="FC50" i="1"/>
  <c r="FD50" i="1"/>
  <c r="EZ51" i="1"/>
  <c r="FA51" i="1"/>
  <c r="FB51" i="1"/>
  <c r="FC51" i="1"/>
  <c r="FD51" i="1"/>
  <c r="EZ52" i="1"/>
  <c r="FA52" i="1"/>
  <c r="FB52" i="1"/>
  <c r="FC52" i="1"/>
  <c r="FD52" i="1"/>
  <c r="EZ53" i="1"/>
  <c r="FA53" i="1"/>
  <c r="FB53" i="1"/>
  <c r="FC53" i="1"/>
  <c r="FD53" i="1"/>
  <c r="EZ54" i="1"/>
  <c r="FA54" i="1"/>
  <c r="FB54" i="1"/>
  <c r="FC54" i="1"/>
  <c r="FD54" i="1"/>
  <c r="EZ55" i="1"/>
  <c r="FA55" i="1"/>
  <c r="FB55" i="1"/>
  <c r="FC55" i="1"/>
  <c r="FD55" i="1"/>
  <c r="EZ56" i="1"/>
  <c r="FA56" i="1"/>
  <c r="FB56" i="1"/>
  <c r="FC56" i="1"/>
  <c r="FD56" i="1"/>
  <c r="EZ57" i="1"/>
  <c r="FA57" i="1"/>
  <c r="FB57" i="1"/>
  <c r="FC57" i="1"/>
  <c r="FD57" i="1"/>
  <c r="EZ58" i="1"/>
  <c r="FA58" i="1"/>
  <c r="FB58" i="1"/>
  <c r="FC58" i="1"/>
  <c r="FD58" i="1"/>
  <c r="EZ59" i="1"/>
  <c r="FA59" i="1"/>
  <c r="FB59" i="1"/>
  <c r="FC59" i="1"/>
  <c r="FD59" i="1"/>
  <c r="EZ60" i="1"/>
  <c r="FA60" i="1"/>
  <c r="FB60" i="1"/>
  <c r="FC60" i="1"/>
  <c r="FD60" i="1"/>
  <c r="EZ61" i="1"/>
  <c r="FA61" i="1"/>
  <c r="FB61" i="1"/>
  <c r="FC61" i="1"/>
  <c r="FD61" i="1"/>
  <c r="EZ62" i="1"/>
  <c r="FA62" i="1"/>
  <c r="FB62" i="1"/>
  <c r="FC62" i="1"/>
  <c r="FD62" i="1"/>
  <c r="EZ63" i="1"/>
  <c r="FA63" i="1"/>
  <c r="FB63" i="1"/>
  <c r="FC63" i="1"/>
  <c r="FD63" i="1"/>
  <c r="EZ64" i="1"/>
  <c r="FA64" i="1"/>
  <c r="FB64" i="1"/>
  <c r="FC64" i="1"/>
  <c r="FD64" i="1"/>
  <c r="EZ65" i="1"/>
  <c r="FA65" i="1"/>
  <c r="FB65" i="1"/>
  <c r="FC65" i="1"/>
  <c r="FD65" i="1"/>
  <c r="EZ66" i="1"/>
  <c r="FA66" i="1"/>
  <c r="FB66" i="1"/>
  <c r="FC66" i="1"/>
  <c r="FD66" i="1"/>
  <c r="EZ67" i="1"/>
  <c r="FA67" i="1"/>
  <c r="FB67" i="1"/>
  <c r="FC67" i="1"/>
  <c r="FD67" i="1"/>
  <c r="EZ68" i="1"/>
  <c r="FA68" i="1"/>
  <c r="FB68" i="1"/>
  <c r="FC68" i="1"/>
  <c r="FD68" i="1"/>
  <c r="EZ69" i="1"/>
  <c r="FA69" i="1"/>
  <c r="FB69" i="1"/>
  <c r="FC69" i="1"/>
  <c r="FD69" i="1"/>
  <c r="EZ70" i="1"/>
  <c r="FA70" i="1"/>
  <c r="FB70" i="1"/>
  <c r="FC70" i="1"/>
  <c r="FD70" i="1"/>
  <c r="EZ71" i="1"/>
  <c r="FA71" i="1"/>
  <c r="FB71" i="1"/>
  <c r="FC71" i="1"/>
  <c r="FD71" i="1"/>
  <c r="EZ72" i="1"/>
  <c r="FA72" i="1"/>
  <c r="FB72" i="1"/>
  <c r="FC72" i="1"/>
  <c r="FD72" i="1"/>
  <c r="EZ73" i="1"/>
  <c r="FA73" i="1"/>
  <c r="FB73" i="1"/>
  <c r="FC73" i="1"/>
  <c r="FD73" i="1"/>
  <c r="EZ74" i="1"/>
  <c r="FA74" i="1"/>
  <c r="FB74" i="1"/>
  <c r="FC74" i="1"/>
  <c r="FD74" i="1"/>
  <c r="EZ75" i="1"/>
  <c r="FA75" i="1"/>
  <c r="FB75" i="1"/>
  <c r="FC75" i="1"/>
  <c r="FD75" i="1"/>
  <c r="EZ76" i="1"/>
  <c r="FA76" i="1"/>
  <c r="FB76" i="1"/>
  <c r="FC76" i="1"/>
  <c r="FD76" i="1"/>
  <c r="EZ77" i="1"/>
  <c r="FA77" i="1"/>
  <c r="FB77" i="1"/>
  <c r="FC77" i="1"/>
  <c r="FD77" i="1"/>
  <c r="EZ78" i="1"/>
  <c r="FA78" i="1"/>
  <c r="FB78" i="1"/>
  <c r="FC78" i="1"/>
  <c r="FD78" i="1"/>
  <c r="EZ79" i="1"/>
  <c r="FA79" i="1"/>
  <c r="FB79" i="1"/>
  <c r="FC79" i="1"/>
  <c r="FD79" i="1"/>
  <c r="EZ80" i="1"/>
  <c r="FA80" i="1"/>
  <c r="FB80" i="1"/>
  <c r="FC80" i="1"/>
  <c r="FD80" i="1"/>
  <c r="EZ81" i="1"/>
  <c r="FA81" i="1"/>
  <c r="FB81" i="1"/>
  <c r="FC81" i="1"/>
  <c r="FD81" i="1"/>
  <c r="EZ82" i="1"/>
  <c r="FA82" i="1"/>
  <c r="FB82" i="1"/>
  <c r="FC82" i="1"/>
  <c r="FD82" i="1"/>
  <c r="EZ83" i="1"/>
  <c r="FA83" i="1"/>
  <c r="FB83" i="1"/>
  <c r="FC83" i="1"/>
  <c r="FD83" i="1"/>
  <c r="EZ84" i="1"/>
  <c r="FA84" i="1"/>
  <c r="FB84" i="1"/>
  <c r="FC84" i="1"/>
  <c r="FD84" i="1"/>
  <c r="EZ85" i="1"/>
  <c r="FA85" i="1"/>
  <c r="FB85" i="1"/>
  <c r="FC85" i="1"/>
  <c r="FD85" i="1"/>
  <c r="EZ86" i="1"/>
  <c r="FA86" i="1"/>
  <c r="FB86" i="1"/>
  <c r="FC86" i="1"/>
  <c r="FD86" i="1"/>
  <c r="EZ87" i="1"/>
  <c r="FA87" i="1"/>
  <c r="FB87" i="1"/>
  <c r="FC87" i="1"/>
  <c r="FD87" i="1"/>
  <c r="EZ88" i="1"/>
  <c r="FA88" i="1"/>
  <c r="FB88" i="1"/>
  <c r="FC88" i="1"/>
  <c r="FD88" i="1"/>
  <c r="EZ89" i="1"/>
  <c r="FA89" i="1"/>
  <c r="FB89" i="1"/>
  <c r="FC89" i="1"/>
  <c r="FD89" i="1"/>
  <c r="EZ90" i="1"/>
  <c r="FA90" i="1"/>
  <c r="FB90" i="1"/>
  <c r="FC90" i="1"/>
  <c r="FD90" i="1"/>
  <c r="EZ91" i="1"/>
  <c r="FA91" i="1"/>
  <c r="FB91" i="1"/>
  <c r="FC91" i="1"/>
  <c r="FD91" i="1"/>
  <c r="EZ92" i="1"/>
  <c r="FA92" i="1"/>
  <c r="FB92" i="1"/>
  <c r="FC92" i="1"/>
  <c r="FD92" i="1"/>
  <c r="EZ93" i="1"/>
  <c r="FA93" i="1"/>
  <c r="FB93" i="1"/>
  <c r="FC93" i="1"/>
  <c r="FD93" i="1"/>
  <c r="EZ94" i="1"/>
  <c r="FA94" i="1"/>
  <c r="FB94" i="1"/>
  <c r="FC94" i="1"/>
  <c r="FD94" i="1"/>
  <c r="EZ95" i="1"/>
  <c r="FA95" i="1"/>
  <c r="FB95" i="1"/>
  <c r="FC95" i="1"/>
  <c r="FD95" i="1"/>
  <c r="EZ96" i="1"/>
  <c r="FA96" i="1"/>
  <c r="FB96" i="1"/>
  <c r="FC96" i="1"/>
  <c r="FD96" i="1"/>
  <c r="EZ97" i="1"/>
  <c r="FA97" i="1"/>
  <c r="FB97" i="1"/>
  <c r="FC97" i="1"/>
  <c r="FD97" i="1"/>
  <c r="EZ98" i="1"/>
  <c r="FA98" i="1"/>
  <c r="FB98" i="1"/>
  <c r="FC98" i="1"/>
  <c r="FD98" i="1"/>
  <c r="EZ99" i="1"/>
  <c r="FA99" i="1"/>
  <c r="FB99" i="1"/>
  <c r="FC99" i="1"/>
  <c r="FD99" i="1"/>
  <c r="EZ100" i="1"/>
  <c r="FA100" i="1"/>
  <c r="FB100" i="1"/>
  <c r="FC100" i="1"/>
  <c r="FD100" i="1"/>
  <c r="EZ101" i="1"/>
  <c r="FA101" i="1"/>
  <c r="FB101" i="1"/>
  <c r="FC101" i="1"/>
  <c r="FD101" i="1"/>
  <c r="EZ102" i="1"/>
  <c r="FA102" i="1"/>
  <c r="FB102" i="1"/>
  <c r="FC102" i="1"/>
  <c r="FD102" i="1"/>
  <c r="EZ103" i="1"/>
  <c r="FA103" i="1"/>
  <c r="FB103" i="1"/>
  <c r="FC103" i="1"/>
  <c r="FD103" i="1"/>
  <c r="EZ104" i="1"/>
  <c r="FA104" i="1"/>
  <c r="FB104" i="1"/>
  <c r="FC104" i="1"/>
  <c r="FD104" i="1"/>
  <c r="EZ105" i="1"/>
  <c r="FA105" i="1"/>
  <c r="FB105" i="1"/>
  <c r="FC105" i="1"/>
  <c r="FD105" i="1"/>
  <c r="EZ106" i="1"/>
  <c r="FA106" i="1"/>
  <c r="FB106" i="1"/>
  <c r="FC106" i="1"/>
  <c r="FD106" i="1"/>
  <c r="EZ107" i="1"/>
  <c r="FA107" i="1"/>
  <c r="FB107" i="1"/>
  <c r="FC107" i="1"/>
  <c r="FD107" i="1"/>
  <c r="EZ108" i="1"/>
  <c r="FA108" i="1"/>
  <c r="FB108" i="1"/>
  <c r="FC108" i="1"/>
  <c r="FD108" i="1"/>
  <c r="EZ109" i="1"/>
  <c r="FA109" i="1"/>
  <c r="FB109" i="1"/>
  <c r="FC109" i="1"/>
  <c r="FD109" i="1"/>
  <c r="EZ110" i="1"/>
  <c r="FA110" i="1"/>
  <c r="FB110" i="1"/>
  <c r="FC110" i="1"/>
  <c r="FD110" i="1"/>
  <c r="EZ111" i="1"/>
  <c r="FA111" i="1"/>
  <c r="FB111" i="1"/>
  <c r="FC111" i="1"/>
  <c r="FD111" i="1"/>
  <c r="EZ112" i="1"/>
  <c r="FA112" i="1"/>
  <c r="FB112" i="1"/>
  <c r="FC112" i="1"/>
  <c r="FD112" i="1"/>
  <c r="EZ113" i="1"/>
  <c r="FA113" i="1"/>
  <c r="FB113" i="1"/>
  <c r="FC113" i="1"/>
  <c r="FD113" i="1"/>
  <c r="EZ114" i="1"/>
  <c r="FA114" i="1"/>
  <c r="FB114" i="1"/>
  <c r="FC114" i="1"/>
  <c r="FD114" i="1"/>
  <c r="EZ115" i="1"/>
  <c r="FA115" i="1"/>
  <c r="FB115" i="1"/>
  <c r="FC115" i="1"/>
  <c r="FD115" i="1"/>
  <c r="EZ116" i="1"/>
  <c r="FA116" i="1"/>
  <c r="FB116" i="1"/>
  <c r="FC116" i="1"/>
  <c r="FD116" i="1"/>
  <c r="EZ117" i="1"/>
  <c r="FA117" i="1"/>
  <c r="FB117" i="1"/>
  <c r="FC117" i="1"/>
  <c r="FD117" i="1"/>
  <c r="EZ118" i="1"/>
  <c r="FA118" i="1"/>
  <c r="FB118" i="1"/>
  <c r="FC118" i="1"/>
  <c r="FD118" i="1"/>
  <c r="EZ119" i="1"/>
  <c r="FA119" i="1"/>
  <c r="FB119" i="1"/>
  <c r="FC119" i="1"/>
  <c r="FD119" i="1"/>
  <c r="EZ120" i="1"/>
  <c r="FA120" i="1"/>
  <c r="FB120" i="1"/>
  <c r="FC120" i="1"/>
  <c r="FD120" i="1"/>
  <c r="EZ121" i="1"/>
  <c r="FA121" i="1"/>
  <c r="FB121" i="1"/>
  <c r="FC121" i="1"/>
  <c r="FD121" i="1"/>
  <c r="EZ122" i="1"/>
  <c r="FA122" i="1"/>
  <c r="FB122" i="1"/>
  <c r="FC122" i="1"/>
  <c r="FD122" i="1"/>
  <c r="EZ123" i="1"/>
  <c r="FA123" i="1"/>
  <c r="FB123" i="1"/>
  <c r="FC123" i="1"/>
  <c r="FD123" i="1"/>
  <c r="EZ124" i="1"/>
  <c r="FA124" i="1"/>
  <c r="FB124" i="1"/>
  <c r="FC124" i="1"/>
  <c r="FD124" i="1"/>
  <c r="EZ125" i="1"/>
  <c r="FA125" i="1"/>
  <c r="FB125" i="1"/>
  <c r="FC125" i="1"/>
  <c r="FD125" i="1"/>
  <c r="EZ126" i="1"/>
  <c r="FA126" i="1"/>
  <c r="FB126" i="1"/>
  <c r="FC126" i="1"/>
  <c r="FD126" i="1"/>
  <c r="EZ127" i="1"/>
  <c r="FA127" i="1"/>
  <c r="FB127" i="1"/>
  <c r="FC127" i="1"/>
  <c r="FD127" i="1"/>
  <c r="EZ128" i="1"/>
  <c r="FA128" i="1"/>
  <c r="FB128" i="1"/>
  <c r="FC128" i="1"/>
  <c r="FD128" i="1"/>
  <c r="EZ8" i="1"/>
  <c r="FA8" i="1"/>
  <c r="FB8" i="1"/>
  <c r="FC8" i="1"/>
  <c r="FD8" i="1"/>
  <c r="FA9" i="1"/>
  <c r="FB9" i="1"/>
  <c r="FC9" i="1"/>
  <c r="FD9" i="1"/>
  <c r="EZ9" i="1"/>
  <c r="EZ7" i="1"/>
  <c r="FA7" i="1"/>
  <c r="FB7" i="1"/>
  <c r="FC7" i="1"/>
  <c r="FD7" i="1"/>
  <c r="DA10" i="1"/>
  <c r="DB10" i="1"/>
  <c r="DC10" i="1"/>
  <c r="DD10" i="1"/>
  <c r="DA11" i="1"/>
  <c r="DB11" i="1"/>
  <c r="DC11" i="1"/>
  <c r="DD11" i="1"/>
  <c r="DA12" i="1"/>
  <c r="DB12" i="1"/>
  <c r="DC12" i="1"/>
  <c r="DD12" i="1"/>
  <c r="DA13" i="1"/>
  <c r="DB13" i="1"/>
  <c r="DC13" i="1"/>
  <c r="DD13" i="1"/>
  <c r="DA14" i="1"/>
  <c r="DB14" i="1"/>
  <c r="DC14" i="1"/>
  <c r="DD14" i="1"/>
  <c r="DA15" i="1"/>
  <c r="DB15" i="1"/>
  <c r="DC15" i="1"/>
  <c r="DD15" i="1"/>
  <c r="DA16" i="1"/>
  <c r="DB16" i="1"/>
  <c r="DC16" i="1"/>
  <c r="DD16" i="1"/>
  <c r="DA17" i="1"/>
  <c r="DB17" i="1"/>
  <c r="DC17" i="1"/>
  <c r="DD17" i="1"/>
  <c r="DA18" i="1"/>
  <c r="DB18" i="1"/>
  <c r="DC18" i="1"/>
  <c r="DD18" i="1"/>
  <c r="DA19" i="1"/>
  <c r="DB19" i="1"/>
  <c r="DC19" i="1"/>
  <c r="DD19" i="1"/>
  <c r="DA20" i="1"/>
  <c r="DB20" i="1"/>
  <c r="DC20" i="1"/>
  <c r="DD20" i="1"/>
  <c r="DA21" i="1"/>
  <c r="DB21" i="1"/>
  <c r="DC21" i="1"/>
  <c r="DD21" i="1"/>
  <c r="DA22" i="1"/>
  <c r="DB22" i="1"/>
  <c r="DC22" i="1"/>
  <c r="DD22" i="1"/>
  <c r="DA23" i="1"/>
  <c r="DB23" i="1"/>
  <c r="DC23" i="1"/>
  <c r="DD23" i="1"/>
  <c r="DA24" i="1"/>
  <c r="DB24" i="1"/>
  <c r="DC24" i="1"/>
  <c r="DD24" i="1"/>
  <c r="DA25" i="1"/>
  <c r="DB25" i="1"/>
  <c r="DC25" i="1"/>
  <c r="DD25" i="1"/>
  <c r="DA26" i="1"/>
  <c r="DB26" i="1"/>
  <c r="DC26" i="1"/>
  <c r="DD26" i="1"/>
  <c r="DA27" i="1"/>
  <c r="DB27" i="1"/>
  <c r="DC27" i="1"/>
  <c r="DD27" i="1"/>
  <c r="DA28" i="1"/>
  <c r="DB28" i="1"/>
  <c r="DC28" i="1"/>
  <c r="DD28" i="1"/>
  <c r="DA29" i="1"/>
  <c r="DB29" i="1"/>
  <c r="DC29" i="1"/>
  <c r="DD29" i="1"/>
  <c r="DA30" i="1"/>
  <c r="DB30" i="1"/>
  <c r="DC30" i="1"/>
  <c r="DD30" i="1"/>
  <c r="DA31" i="1"/>
  <c r="DB31" i="1"/>
  <c r="DC31" i="1"/>
  <c r="DD31" i="1"/>
  <c r="DA32" i="1"/>
  <c r="DB32" i="1"/>
  <c r="DC32" i="1"/>
  <c r="DD32" i="1"/>
  <c r="DA33" i="1"/>
  <c r="DB33" i="1"/>
  <c r="DC33" i="1"/>
  <c r="DD33" i="1"/>
  <c r="DA34" i="1"/>
  <c r="DB34" i="1"/>
  <c r="DC34" i="1"/>
  <c r="DD34" i="1"/>
  <c r="DA35" i="1"/>
  <c r="DB35" i="1"/>
  <c r="DC35" i="1"/>
  <c r="DD35" i="1"/>
  <c r="DA36" i="1"/>
  <c r="DB36" i="1"/>
  <c r="DC36" i="1"/>
  <c r="DD36" i="1"/>
  <c r="DA37" i="1"/>
  <c r="DB37" i="1"/>
  <c r="DC37" i="1"/>
  <c r="DD37" i="1"/>
  <c r="DA38" i="1"/>
  <c r="DB38" i="1"/>
  <c r="DC38" i="1"/>
  <c r="DD38" i="1"/>
  <c r="DA39" i="1"/>
  <c r="DB39" i="1"/>
  <c r="DC39" i="1"/>
  <c r="DD39" i="1"/>
  <c r="DA40" i="1"/>
  <c r="DB40" i="1"/>
  <c r="DC40" i="1"/>
  <c r="DD40" i="1"/>
  <c r="DA41" i="1"/>
  <c r="DB41" i="1"/>
  <c r="DC41" i="1"/>
  <c r="DD41" i="1"/>
  <c r="DA42" i="1"/>
  <c r="DB42" i="1"/>
  <c r="DC42" i="1"/>
  <c r="DD42" i="1"/>
  <c r="DA43" i="1"/>
  <c r="DB43" i="1"/>
  <c r="DC43" i="1"/>
  <c r="DD43" i="1"/>
  <c r="DA44" i="1"/>
  <c r="DB44" i="1"/>
  <c r="DC44" i="1"/>
  <c r="DD44" i="1"/>
  <c r="DA45" i="1"/>
  <c r="DB45" i="1"/>
  <c r="DC45" i="1"/>
  <c r="DD45" i="1"/>
  <c r="DA46" i="1"/>
  <c r="DB46" i="1"/>
  <c r="DC46" i="1"/>
  <c r="DD46" i="1"/>
  <c r="DA47" i="1"/>
  <c r="DB47" i="1"/>
  <c r="DC47" i="1"/>
  <c r="DD47" i="1"/>
  <c r="DA48" i="1"/>
  <c r="DB48" i="1"/>
  <c r="DC48" i="1"/>
  <c r="DD48" i="1"/>
  <c r="DA49" i="1"/>
  <c r="DB49" i="1"/>
  <c r="DC49" i="1"/>
  <c r="DD49" i="1"/>
  <c r="DA50" i="1"/>
  <c r="DB50" i="1"/>
  <c r="DC50" i="1"/>
  <c r="DD50" i="1"/>
  <c r="DA51" i="1"/>
  <c r="DB51" i="1"/>
  <c r="DC51" i="1"/>
  <c r="DD51" i="1"/>
  <c r="DA52" i="1"/>
  <c r="DB52" i="1"/>
  <c r="DC52" i="1"/>
  <c r="DD52" i="1"/>
  <c r="DA53" i="1"/>
  <c r="DB53" i="1"/>
  <c r="DC53" i="1"/>
  <c r="DD53" i="1"/>
  <c r="DA54" i="1"/>
  <c r="DB54" i="1"/>
  <c r="DC54" i="1"/>
  <c r="DD54" i="1"/>
  <c r="DA55" i="1"/>
  <c r="DB55" i="1"/>
  <c r="DC55" i="1"/>
  <c r="DD55" i="1"/>
  <c r="DA56" i="1"/>
  <c r="DB56" i="1"/>
  <c r="DC56" i="1"/>
  <c r="DD56" i="1"/>
  <c r="DA57" i="1"/>
  <c r="DB57" i="1"/>
  <c r="DC57" i="1"/>
  <c r="DD57" i="1"/>
  <c r="DA58" i="1"/>
  <c r="DB58" i="1"/>
  <c r="DC58" i="1"/>
  <c r="DD58" i="1"/>
  <c r="DA59" i="1"/>
  <c r="DB59" i="1"/>
  <c r="DC59" i="1"/>
  <c r="DD59" i="1"/>
  <c r="DA60" i="1"/>
  <c r="DB60" i="1"/>
  <c r="DC60" i="1"/>
  <c r="DD60" i="1"/>
  <c r="DA61" i="1"/>
  <c r="DB61" i="1"/>
  <c r="DC61" i="1"/>
  <c r="DD61" i="1"/>
  <c r="DA62" i="1"/>
  <c r="DB62" i="1"/>
  <c r="DC62" i="1"/>
  <c r="DD62" i="1"/>
  <c r="DA63" i="1"/>
  <c r="DB63" i="1"/>
  <c r="DC63" i="1"/>
  <c r="DD63" i="1"/>
  <c r="DA64" i="1"/>
  <c r="DB64" i="1"/>
  <c r="DC64" i="1"/>
  <c r="DD64" i="1"/>
  <c r="DA65" i="1"/>
  <c r="DB65" i="1"/>
  <c r="DC65" i="1"/>
  <c r="DD65" i="1"/>
  <c r="DA66" i="1"/>
  <c r="DB66" i="1"/>
  <c r="DC66" i="1"/>
  <c r="DD66" i="1"/>
  <c r="DA67" i="1"/>
  <c r="DB67" i="1"/>
  <c r="DC67" i="1"/>
  <c r="DD67" i="1"/>
  <c r="DA68" i="1"/>
  <c r="DB68" i="1"/>
  <c r="DC68" i="1"/>
  <c r="DD68" i="1"/>
  <c r="DA69" i="1"/>
  <c r="DB69" i="1"/>
  <c r="DC69" i="1"/>
  <c r="DD69" i="1"/>
  <c r="DA70" i="1"/>
  <c r="DB70" i="1"/>
  <c r="DC70" i="1"/>
  <c r="DD70" i="1"/>
  <c r="DA71" i="1"/>
  <c r="DB71" i="1"/>
  <c r="DC71" i="1"/>
  <c r="DD71" i="1"/>
  <c r="DA72" i="1"/>
  <c r="DB72" i="1"/>
  <c r="DC72" i="1"/>
  <c r="DD72" i="1"/>
  <c r="DA73" i="1"/>
  <c r="DB73" i="1"/>
  <c r="DC73" i="1"/>
  <c r="DD73" i="1"/>
  <c r="DA74" i="1"/>
  <c r="DB74" i="1"/>
  <c r="DC74" i="1"/>
  <c r="DD74" i="1"/>
  <c r="DA75" i="1"/>
  <c r="DB75" i="1"/>
  <c r="DC75" i="1"/>
  <c r="DD75" i="1"/>
  <c r="DA76" i="1"/>
  <c r="DB76" i="1"/>
  <c r="DC76" i="1"/>
  <c r="DD76" i="1"/>
  <c r="DA77" i="1"/>
  <c r="DB77" i="1"/>
  <c r="DC77" i="1"/>
  <c r="DD77" i="1"/>
  <c r="DA78" i="1"/>
  <c r="DB78" i="1"/>
  <c r="DC78" i="1"/>
  <c r="DD78" i="1"/>
  <c r="DA79" i="1"/>
  <c r="DB79" i="1"/>
  <c r="DC79" i="1"/>
  <c r="DD79" i="1"/>
  <c r="DA80" i="1"/>
  <c r="DB80" i="1"/>
  <c r="DC80" i="1"/>
  <c r="DD80" i="1"/>
  <c r="DA81" i="1"/>
  <c r="DB81" i="1"/>
  <c r="DC81" i="1"/>
  <c r="DD81" i="1"/>
  <c r="DA82" i="1"/>
  <c r="DB82" i="1"/>
  <c r="DC82" i="1"/>
  <c r="DD82" i="1"/>
  <c r="DA83" i="1"/>
  <c r="DB83" i="1"/>
  <c r="DC83" i="1"/>
  <c r="DD83" i="1"/>
  <c r="DA84" i="1"/>
  <c r="DB84" i="1"/>
  <c r="DC84" i="1"/>
  <c r="DD84" i="1"/>
  <c r="DA85" i="1"/>
  <c r="DB85" i="1"/>
  <c r="DC85" i="1"/>
  <c r="DD85" i="1"/>
  <c r="DA86" i="1"/>
  <c r="DB86" i="1"/>
  <c r="DC86" i="1"/>
  <c r="DD86" i="1"/>
  <c r="DA87" i="1"/>
  <c r="DB87" i="1"/>
  <c r="DC87" i="1"/>
  <c r="DD87" i="1"/>
  <c r="DA88" i="1"/>
  <c r="DB88" i="1"/>
  <c r="DC88" i="1"/>
  <c r="DD88" i="1"/>
  <c r="DA89" i="1"/>
  <c r="DB89" i="1"/>
  <c r="DC89" i="1"/>
  <c r="DD89" i="1"/>
  <c r="DA90" i="1"/>
  <c r="DB90" i="1"/>
  <c r="DC90" i="1"/>
  <c r="DD90" i="1"/>
  <c r="DA91" i="1"/>
  <c r="DB91" i="1"/>
  <c r="DC91" i="1"/>
  <c r="DD91" i="1"/>
  <c r="DA92" i="1"/>
  <c r="DB92" i="1"/>
  <c r="DC92" i="1"/>
  <c r="DD92" i="1"/>
  <c r="DA93" i="1"/>
  <c r="DB93" i="1"/>
  <c r="DC93" i="1"/>
  <c r="DD93" i="1"/>
  <c r="DA94" i="1"/>
  <c r="DB94" i="1"/>
  <c r="DC94" i="1"/>
  <c r="DD94" i="1"/>
  <c r="DA95" i="1"/>
  <c r="DB95" i="1"/>
  <c r="DC95" i="1"/>
  <c r="DD95" i="1"/>
  <c r="DA96" i="1"/>
  <c r="DB96" i="1"/>
  <c r="DC96" i="1"/>
  <c r="DD96" i="1"/>
  <c r="DA97" i="1"/>
  <c r="DB97" i="1"/>
  <c r="DC97" i="1"/>
  <c r="DD97" i="1"/>
  <c r="DA98" i="1"/>
  <c r="DB98" i="1"/>
  <c r="DC98" i="1"/>
  <c r="DD98" i="1"/>
  <c r="DA99" i="1"/>
  <c r="DB99" i="1"/>
  <c r="DC99" i="1"/>
  <c r="DD99" i="1"/>
  <c r="DA100" i="1"/>
  <c r="DB100" i="1"/>
  <c r="DC100" i="1"/>
  <c r="DD100" i="1"/>
  <c r="DA101" i="1"/>
  <c r="DB101" i="1"/>
  <c r="DC101" i="1"/>
  <c r="DD101" i="1"/>
  <c r="DA102" i="1"/>
  <c r="DB102" i="1"/>
  <c r="DC102" i="1"/>
  <c r="DD102" i="1"/>
  <c r="DA103" i="1"/>
  <c r="DB103" i="1"/>
  <c r="DC103" i="1"/>
  <c r="DD103" i="1"/>
  <c r="DA104" i="1"/>
  <c r="DB104" i="1"/>
  <c r="DC104" i="1"/>
  <c r="DD104" i="1"/>
  <c r="DA105" i="1"/>
  <c r="DB105" i="1"/>
  <c r="DC105" i="1"/>
  <c r="DD105" i="1"/>
  <c r="DA106" i="1"/>
  <c r="DB106" i="1"/>
  <c r="DC106" i="1"/>
  <c r="DD106" i="1"/>
  <c r="DA107" i="1"/>
  <c r="DB107" i="1"/>
  <c r="DC107" i="1"/>
  <c r="DD107" i="1"/>
  <c r="DA108" i="1"/>
  <c r="DB108" i="1"/>
  <c r="DC108" i="1"/>
  <c r="DD108" i="1"/>
  <c r="DA109" i="1"/>
  <c r="DB109" i="1"/>
  <c r="DC109" i="1"/>
  <c r="DD109" i="1"/>
  <c r="DA110" i="1"/>
  <c r="DB110" i="1"/>
  <c r="DC110" i="1"/>
  <c r="DD110" i="1"/>
  <c r="DA111" i="1"/>
  <c r="DB111" i="1"/>
  <c r="DC111" i="1"/>
  <c r="DD111" i="1"/>
  <c r="DA112" i="1"/>
  <c r="DB112" i="1"/>
  <c r="DC112" i="1"/>
  <c r="DD112" i="1"/>
  <c r="DA113" i="1"/>
  <c r="DB113" i="1"/>
  <c r="DC113" i="1"/>
  <c r="DD113" i="1"/>
  <c r="DA114" i="1"/>
  <c r="DB114" i="1"/>
  <c r="DC114" i="1"/>
  <c r="DD114" i="1"/>
  <c r="DA115" i="1"/>
  <c r="DB115" i="1"/>
  <c r="DC115" i="1"/>
  <c r="DD115" i="1"/>
  <c r="DA116" i="1"/>
  <c r="DB116" i="1"/>
  <c r="DC116" i="1"/>
  <c r="DD116" i="1"/>
  <c r="DA117" i="1"/>
  <c r="DB117" i="1"/>
  <c r="DC117" i="1"/>
  <c r="DD117" i="1"/>
  <c r="DA118" i="1"/>
  <c r="DB118" i="1"/>
  <c r="DC118" i="1"/>
  <c r="DD118" i="1"/>
  <c r="DA119" i="1"/>
  <c r="DB119" i="1"/>
  <c r="DC119" i="1"/>
  <c r="DD119" i="1"/>
  <c r="DA120" i="1"/>
  <c r="DB120" i="1"/>
  <c r="DC120" i="1"/>
  <c r="DD120" i="1"/>
  <c r="DA121" i="1"/>
  <c r="DB121" i="1"/>
  <c r="DC121" i="1"/>
  <c r="DD121" i="1"/>
  <c r="DA122" i="1"/>
  <c r="DB122" i="1"/>
  <c r="DC122" i="1"/>
  <c r="DD122" i="1"/>
  <c r="DA123" i="1"/>
  <c r="DB123" i="1"/>
  <c r="DC123" i="1"/>
  <c r="DD123" i="1"/>
  <c r="DA124" i="1"/>
  <c r="DB124" i="1"/>
  <c r="DC124" i="1"/>
  <c r="DD124" i="1"/>
  <c r="DA125" i="1"/>
  <c r="DB125" i="1"/>
  <c r="DC125" i="1"/>
  <c r="DD125" i="1"/>
  <c r="DA126" i="1"/>
  <c r="DB126" i="1"/>
  <c r="DC126" i="1"/>
  <c r="DD126" i="1"/>
  <c r="DA127" i="1"/>
  <c r="DB127" i="1"/>
  <c r="DC127" i="1"/>
  <c r="DD127" i="1"/>
  <c r="DA128" i="1"/>
  <c r="DB128" i="1"/>
  <c r="DC128" i="1"/>
  <c r="DD128" i="1"/>
  <c r="DA8" i="1"/>
  <c r="DB8" i="1"/>
  <c r="DC8" i="1"/>
  <c r="DD8" i="1"/>
  <c r="DB9" i="1"/>
  <c r="DC9" i="1"/>
  <c r="DD9" i="1"/>
  <c r="DA9" i="1"/>
  <c r="DA7" i="1"/>
  <c r="DB7" i="1"/>
  <c r="DC7" i="1"/>
  <c r="DD7" i="1"/>
  <c r="FE118" i="1" l="1"/>
  <c r="FE38" i="1"/>
  <c r="FE66" i="1"/>
  <c r="FE58" i="1"/>
  <c r="FE50" i="1"/>
  <c r="FE42" i="1"/>
  <c r="FE34" i="1"/>
  <c r="FE26" i="1"/>
  <c r="FE10" i="1"/>
  <c r="FE80" i="1"/>
  <c r="FE72" i="1"/>
  <c r="FE64" i="1"/>
  <c r="FE56" i="1"/>
  <c r="FE127" i="1"/>
  <c r="FE119" i="1"/>
  <c r="FE111" i="1"/>
  <c r="FE103" i="1"/>
  <c r="FE87" i="1"/>
  <c r="FE79" i="1"/>
  <c r="FE71" i="1"/>
  <c r="FE63" i="1"/>
  <c r="FE55" i="1"/>
  <c r="FE47" i="1"/>
  <c r="FE39" i="1"/>
  <c r="FE31" i="1"/>
  <c r="FE23" i="1"/>
  <c r="FE15" i="1"/>
  <c r="FE125" i="1"/>
  <c r="FE109" i="1"/>
  <c r="FE101" i="1"/>
  <c r="FE93" i="1"/>
  <c r="FE85" i="1"/>
  <c r="FE69" i="1"/>
  <c r="FE61" i="1"/>
  <c r="FE53" i="1"/>
  <c r="FE45" i="1"/>
  <c r="FE37" i="1"/>
  <c r="FE128" i="1"/>
  <c r="FE120" i="1"/>
  <c r="FE112" i="1"/>
  <c r="FE104" i="1"/>
  <c r="FE96" i="1"/>
  <c r="FE88" i="1"/>
  <c r="FE48" i="1"/>
  <c r="FE32" i="1"/>
  <c r="FE24" i="1"/>
  <c r="FE16" i="1"/>
  <c r="FE54" i="1"/>
  <c r="FE14" i="1"/>
  <c r="FE126" i="1"/>
  <c r="FE110" i="1"/>
  <c r="FE102" i="1"/>
  <c r="FE94" i="1"/>
  <c r="FE86" i="1"/>
  <c r="FE78" i="1"/>
  <c r="FE70" i="1"/>
  <c r="FE46" i="1"/>
  <c r="FE30" i="1"/>
  <c r="FE22" i="1"/>
  <c r="FE8" i="1"/>
  <c r="FE121" i="1"/>
  <c r="FE113" i="1"/>
  <c r="FE105" i="1"/>
  <c r="FE97" i="1"/>
  <c r="FE89" i="1"/>
  <c r="FE81" i="1"/>
  <c r="FE65" i="1"/>
  <c r="FE57" i="1"/>
  <c r="FE49" i="1"/>
  <c r="FE41" i="1"/>
  <c r="FE33" i="1"/>
  <c r="FE25" i="1"/>
  <c r="FE17" i="1"/>
  <c r="FE122" i="1"/>
  <c r="FE114" i="1"/>
  <c r="FE98" i="1"/>
  <c r="FE90" i="1"/>
  <c r="FE82" i="1"/>
  <c r="FE77" i="1"/>
  <c r="FE74" i="1"/>
  <c r="FE21" i="1"/>
  <c r="FE13" i="1"/>
  <c r="FE123" i="1"/>
  <c r="FE115" i="1"/>
  <c r="FE107" i="1"/>
  <c r="FE99" i="1"/>
  <c r="FE91" i="1"/>
  <c r="FE83" i="1"/>
  <c r="FE75" i="1"/>
  <c r="FE67" i="1"/>
  <c r="FE59" i="1"/>
  <c r="FE43" i="1"/>
  <c r="FE35" i="1"/>
  <c r="FE27" i="1"/>
  <c r="FE19" i="1"/>
  <c r="FE11" i="1"/>
  <c r="FE9" i="1"/>
  <c r="FE117" i="1"/>
  <c r="FE29" i="1"/>
  <c r="FE106" i="1"/>
  <c r="FE62" i="1"/>
  <c r="FE124" i="1"/>
  <c r="FE116" i="1"/>
  <c r="FE108" i="1"/>
  <c r="FE100" i="1"/>
  <c r="FE92" i="1"/>
  <c r="FE84" i="1"/>
  <c r="FE76" i="1"/>
  <c r="FE68" i="1"/>
  <c r="FE60" i="1"/>
  <c r="FE52" i="1"/>
  <c r="FE44" i="1"/>
  <c r="FE36" i="1"/>
  <c r="FE28" i="1"/>
  <c r="FE20" i="1"/>
  <c r="FE12" i="1"/>
  <c r="FE18" i="1"/>
  <c r="FE51" i="1"/>
  <c r="FE73" i="1"/>
  <c r="FE40" i="1"/>
  <c r="FE95" i="1"/>
  <c r="CD7" i="1"/>
  <c r="CB7" i="1"/>
  <c r="CC7" i="1"/>
  <c r="CE7" i="1"/>
  <c r="CF7" i="1"/>
  <c r="CG7" i="1"/>
  <c r="CH7" i="1"/>
  <c r="J7" i="1"/>
  <c r="K7" i="1"/>
  <c r="L7" i="1"/>
  <c r="M7" i="1"/>
  <c r="N7" i="1"/>
  <c r="O7" i="1"/>
  <c r="CX7" i="1"/>
  <c r="CY7" i="1"/>
  <c r="CZ7" i="1"/>
  <c r="FF7" i="1"/>
  <c r="FG7" i="1"/>
  <c r="FH7" i="1"/>
  <c r="FI7" i="1"/>
  <c r="FJ7" i="1"/>
  <c r="ET7" i="1"/>
  <c r="EU7" i="1"/>
  <c r="EV7" i="1"/>
  <c r="EW7" i="1"/>
  <c r="EX7" i="1"/>
  <c r="EY7" i="1"/>
  <c r="ES7" i="1"/>
  <c r="ER7" i="1"/>
  <c r="EQ7" i="1"/>
  <c r="EP7" i="1"/>
  <c r="EO55" i="1"/>
  <c r="EO56" i="1"/>
  <c r="EO57" i="1"/>
  <c r="EO58" i="1"/>
  <c r="EO59" i="1"/>
  <c r="EO60" i="1"/>
  <c r="EO61" i="1"/>
  <c r="EO62" i="1"/>
  <c r="EO63" i="1"/>
  <c r="EO64" i="1"/>
  <c r="EO65" i="1"/>
  <c r="EO66" i="1"/>
  <c r="EO67" i="1"/>
  <c r="EO68" i="1"/>
  <c r="EO69" i="1"/>
  <c r="EO70" i="1"/>
  <c r="EO71" i="1"/>
  <c r="EO72" i="1"/>
  <c r="EO73" i="1"/>
  <c r="EO74" i="1"/>
  <c r="EO75" i="1"/>
  <c r="EO76" i="1"/>
  <c r="EO77" i="1"/>
  <c r="EO78" i="1"/>
  <c r="EO79" i="1"/>
  <c r="EO80" i="1"/>
  <c r="EO81" i="1"/>
  <c r="EO82" i="1"/>
  <c r="EO83" i="1"/>
  <c r="EO84" i="1"/>
  <c r="EO85" i="1"/>
  <c r="EO86" i="1"/>
  <c r="EO87" i="1"/>
  <c r="EO88" i="1"/>
  <c r="EO89" i="1"/>
  <c r="EO90" i="1"/>
  <c r="EO91" i="1"/>
  <c r="EO92" i="1"/>
  <c r="EO93" i="1"/>
  <c r="EO94" i="1"/>
  <c r="EO95" i="1"/>
  <c r="EO96" i="1"/>
  <c r="EO97" i="1"/>
  <c r="EO98" i="1"/>
  <c r="EO7" i="1"/>
  <c r="EM7" i="1"/>
  <c r="EN7" i="1"/>
  <c r="DG7" i="1"/>
  <c r="DH7" i="1"/>
  <c r="DI7" i="1"/>
  <c r="DJ7" i="1"/>
  <c r="DK7" i="1"/>
  <c r="DL7" i="1"/>
  <c r="DM7" i="1"/>
  <c r="DN7" i="1"/>
  <c r="DO7" i="1"/>
  <c r="DP7" i="1"/>
  <c r="DQ7" i="1"/>
  <c r="DR7" i="1"/>
  <c r="DS7" i="1"/>
  <c r="DT7" i="1"/>
  <c r="DU7" i="1"/>
  <c r="DV7" i="1"/>
  <c r="DW7" i="1"/>
  <c r="DX7" i="1"/>
  <c r="DY7" i="1"/>
  <c r="DZ7" i="1"/>
  <c r="DF7" i="1"/>
  <c r="CW7" i="1"/>
  <c r="DE7" i="1"/>
  <c r="CV7" i="1"/>
  <c r="CK7" i="1"/>
  <c r="CL7" i="1"/>
  <c r="CM7" i="1"/>
  <c r="CN7" i="1"/>
  <c r="CO7" i="1"/>
  <c r="CP7" i="1"/>
  <c r="CQ7" i="1"/>
  <c r="CR7" i="1"/>
  <c r="CS7" i="1"/>
  <c r="EO124" i="1" l="1"/>
  <c r="EO116" i="1"/>
  <c r="EO108" i="1"/>
  <c r="EO100" i="1"/>
  <c r="EO48" i="1"/>
  <c r="EO40" i="1"/>
  <c r="EO32" i="1"/>
  <c r="EO24" i="1"/>
  <c r="EO16" i="1"/>
  <c r="EO121" i="1"/>
  <c r="EO113" i="1"/>
  <c r="EO105" i="1"/>
  <c r="EO49" i="1"/>
  <c r="EO41" i="1"/>
  <c r="EO33" i="1"/>
  <c r="EO25" i="1"/>
  <c r="EO17" i="1"/>
  <c r="EO9" i="1"/>
  <c r="EO125" i="1"/>
  <c r="EO117" i="1"/>
  <c r="EO109" i="1"/>
  <c r="EO101" i="1"/>
  <c r="EO123" i="1"/>
  <c r="EO115" i="1"/>
  <c r="EO107" i="1"/>
  <c r="EO99" i="1"/>
  <c r="EO47" i="1"/>
  <c r="EO39" i="1"/>
  <c r="EO31" i="1"/>
  <c r="EO23" i="1"/>
  <c r="EO15" i="1"/>
  <c r="EO122" i="1"/>
  <c r="EO114" i="1"/>
  <c r="EO106" i="1"/>
  <c r="EO54" i="1"/>
  <c r="EO46" i="1"/>
  <c r="EO38" i="1"/>
  <c r="EO30" i="1"/>
  <c r="EO22" i="1"/>
  <c r="EO14" i="1"/>
  <c r="EO8" i="1"/>
  <c r="EO53" i="1"/>
  <c r="EO45" i="1"/>
  <c r="EO37" i="1"/>
  <c r="EO29" i="1"/>
  <c r="EO21" i="1"/>
  <c r="EO13" i="1"/>
  <c r="EO128" i="1"/>
  <c r="EO120" i="1"/>
  <c r="EO112" i="1"/>
  <c r="EO104" i="1"/>
  <c r="EO52" i="1"/>
  <c r="EO44" i="1"/>
  <c r="EO36" i="1"/>
  <c r="EO28" i="1"/>
  <c r="EO20" i="1"/>
  <c r="EO12" i="1"/>
  <c r="EO127" i="1"/>
  <c r="EO119" i="1"/>
  <c r="EO111" i="1"/>
  <c r="EO103" i="1"/>
  <c r="EO51" i="1"/>
  <c r="EO43" i="1"/>
  <c r="EO35" i="1"/>
  <c r="EO27" i="1"/>
  <c r="EO19" i="1"/>
  <c r="EO11" i="1"/>
  <c r="EO126" i="1"/>
  <c r="EO118" i="1"/>
  <c r="EO110" i="1"/>
  <c r="EO102" i="1"/>
  <c r="EO50" i="1"/>
  <c r="EO42" i="1"/>
  <c r="EO34" i="1"/>
  <c r="EO26" i="1"/>
  <c r="EO18" i="1"/>
  <c r="EO10" i="1"/>
  <c r="CJ7" i="1" l="1"/>
  <c r="B7" i="1"/>
  <c r="E7" i="1"/>
  <c r="F7" i="1"/>
  <c r="G7" i="1"/>
  <c r="H7" i="1"/>
  <c r="A7" i="1"/>
</calcChain>
</file>

<file path=xl/sharedStrings.xml><?xml version="1.0" encoding="utf-8"?>
<sst xmlns="http://schemas.openxmlformats.org/spreadsheetml/2006/main" count="2519" uniqueCount="607">
  <si>
    <t>Allegheny</t>
  </si>
  <si>
    <t>Cuyahoga</t>
  </si>
  <si>
    <t>Erie</t>
  </si>
  <si>
    <t>Franklin</t>
  </si>
  <si>
    <t>Hamilton</t>
  </si>
  <si>
    <t>Hennepin</t>
  </si>
  <si>
    <t>Jefferson</t>
  </si>
  <si>
    <t>Marion</t>
  </si>
  <si>
    <t>Milwaukee</t>
  </si>
  <si>
    <t>Monroe</t>
  </si>
  <si>
    <t>Full Name</t>
  </si>
  <si>
    <t>Short Name</t>
  </si>
  <si>
    <t>Year</t>
  </si>
  <si>
    <t>Wayne</t>
  </si>
  <si>
    <t>Building Permits Survey</t>
  </si>
  <si>
    <t>Pittsburgh</t>
  </si>
  <si>
    <t>0500000US42003</t>
  </si>
  <si>
    <t>Cleveland</t>
  </si>
  <si>
    <t>0500000US39035</t>
  </si>
  <si>
    <t>Buffalo</t>
  </si>
  <si>
    <t>0500000US36029</t>
  </si>
  <si>
    <t>Columbus</t>
  </si>
  <si>
    <t>0500000US39049</t>
  </si>
  <si>
    <t>Cincinnati</t>
  </si>
  <si>
    <t>0500000US39061</t>
  </si>
  <si>
    <t>Minneapolis</t>
  </si>
  <si>
    <t>0500000US27053</t>
  </si>
  <si>
    <t>Louisville</t>
  </si>
  <si>
    <t>0500000US21111</t>
  </si>
  <si>
    <t>Indianapolis</t>
  </si>
  <si>
    <t>0500000US18097</t>
  </si>
  <si>
    <t>0500000US55079</t>
  </si>
  <si>
    <t>Rochester</t>
  </si>
  <si>
    <t>0500000US36055</t>
  </si>
  <si>
    <t>Detroit</t>
  </si>
  <si>
    <t>0500000US26163</t>
  </si>
  <si>
    <t>Central City</t>
  </si>
  <si>
    <t>GeoID</t>
  </si>
  <si>
    <t>FIPS</t>
  </si>
  <si>
    <t>Section</t>
  </si>
  <si>
    <t>Source</t>
  </si>
  <si>
    <t>Table ID</t>
  </si>
  <si>
    <t>Ec</t>
  </si>
  <si>
    <t>BEA</t>
  </si>
  <si>
    <t>CAGDP2</t>
  </si>
  <si>
    <t>Allegheny County</t>
  </si>
  <si>
    <t>Cuyahoga County</t>
  </si>
  <si>
    <t>Erie County</t>
  </si>
  <si>
    <t>Franklin County</t>
  </si>
  <si>
    <t>Hamilton County</t>
  </si>
  <si>
    <t>Hennepin County</t>
  </si>
  <si>
    <t>Jefferson County</t>
  </si>
  <si>
    <t>Marion County</t>
  </si>
  <si>
    <t>Milwaukee County</t>
  </si>
  <si>
    <t>Monroe County</t>
  </si>
  <si>
    <t>Wayne County</t>
  </si>
  <si>
    <t>Ec4</t>
  </si>
  <si>
    <t>GDP (in 1,000s)</t>
  </si>
  <si>
    <t>All establishments</t>
  </si>
  <si>
    <t>Establishments with less than 5 employees</t>
  </si>
  <si>
    <t>Establishments with 5 to 9 employees</t>
  </si>
  <si>
    <t>Establishments with 10 to 19 employees</t>
  </si>
  <si>
    <t>Establishments with 20 to 49 employees</t>
  </si>
  <si>
    <t>Establishments with 50 to 99 employees</t>
  </si>
  <si>
    <t>Establishments with 100 to 249 employees</t>
  </si>
  <si>
    <t>County Business Patterns</t>
  </si>
  <si>
    <t>Ec5</t>
  </si>
  <si>
    <t>CAGDP9</t>
  </si>
  <si>
    <t>GDP (in 1,000s of chained 2017 dollars)</t>
  </si>
  <si>
    <t>Ec4a</t>
  </si>
  <si>
    <t>Ec6</t>
  </si>
  <si>
    <t>Ec7</t>
  </si>
  <si>
    <t>BSDAGE</t>
  </si>
  <si>
    <t>Business Dynamics Statistics</t>
  </si>
  <si>
    <t>Establishments born</t>
  </si>
  <si>
    <t>County + State</t>
  </si>
  <si>
    <t>Allegheny County, Pennsylvania</t>
  </si>
  <si>
    <t>Cuyahoga County, Ohio</t>
  </si>
  <si>
    <t>Erie County, New York</t>
  </si>
  <si>
    <t>Franklin County, Ohio</t>
  </si>
  <si>
    <t>Hamilton County, Ohio</t>
  </si>
  <si>
    <t>Hennepin County, Minnesota</t>
  </si>
  <si>
    <t>Jefferson County, Kentucky</t>
  </si>
  <si>
    <t>Marion County, Indiana</t>
  </si>
  <si>
    <t>Milwaukee County, Wisconsin</t>
  </si>
  <si>
    <t>Monroe County, New York</t>
  </si>
  <si>
    <t>Wayne County, Michigan</t>
  </si>
  <si>
    <t>Ec8</t>
  </si>
  <si>
    <t>ACS</t>
  </si>
  <si>
    <t>Ec9</t>
  </si>
  <si>
    <t>Ec10</t>
  </si>
  <si>
    <t>Allegheny County, PA</t>
  </si>
  <si>
    <t>County + Abbr</t>
  </si>
  <si>
    <t>Cuyahoga County, OH</t>
  </si>
  <si>
    <t>Erie County, NY</t>
  </si>
  <si>
    <t>Franklin County, OH</t>
  </si>
  <si>
    <t>Hamilton County, OH</t>
  </si>
  <si>
    <t>Hennepin County, MN</t>
  </si>
  <si>
    <t>Jefferson County, KY</t>
  </si>
  <si>
    <t>Marion County, IN</t>
  </si>
  <si>
    <t>Milwaukee County, WI</t>
  </si>
  <si>
    <t>Monroe County, NY</t>
  </si>
  <si>
    <t>Wayne County, MI</t>
  </si>
  <si>
    <t>Total employees (workplace)</t>
  </si>
  <si>
    <t>Ec11</t>
  </si>
  <si>
    <t>Total employees (residence)</t>
  </si>
  <si>
    <t>LAUS</t>
  </si>
  <si>
    <t>BLS</t>
  </si>
  <si>
    <t>Ec12</t>
  </si>
  <si>
    <t>Agriculture, forestry, fishing and hunting</t>
  </si>
  <si>
    <t>Mining, quarrying, and oil and gas extraction</t>
  </si>
  <si>
    <t>Utilities</t>
  </si>
  <si>
    <t>Construction</t>
  </si>
  <si>
    <t>Manufacturing</t>
  </si>
  <si>
    <t>Wholesale trade</t>
  </si>
  <si>
    <t>Retail trade</t>
  </si>
  <si>
    <t>Transportation and warehousing</t>
  </si>
  <si>
    <t>Information</t>
  </si>
  <si>
    <t>Finance and insurance</t>
  </si>
  <si>
    <t>Real estate and rental and leasing</t>
  </si>
  <si>
    <t>Professional, scientific, and technical services</t>
  </si>
  <si>
    <t>Management of companies and enterprises</t>
  </si>
  <si>
    <t>Administrative and support and waste management and remediation services</t>
  </si>
  <si>
    <t>Educational services</t>
  </si>
  <si>
    <t>Health care and social assistance</t>
  </si>
  <si>
    <t>Arts, entertainment, and recreation</t>
  </si>
  <si>
    <t>Accommodation and food services</t>
  </si>
  <si>
    <t>Other services (except public administration)</t>
  </si>
  <si>
    <t>Industries not classified</t>
  </si>
  <si>
    <t>B23025</t>
  </si>
  <si>
    <t>Population 16+</t>
  </si>
  <si>
    <t>Pop in labor force</t>
  </si>
  <si>
    <t>Percent in labor force</t>
  </si>
  <si>
    <t>Ec13a</t>
  </si>
  <si>
    <t>Labor force</t>
  </si>
  <si>
    <t>Employed</t>
  </si>
  <si>
    <t>Nonemployer Statistics</t>
  </si>
  <si>
    <t>Self-employment</t>
  </si>
  <si>
    <t>Below high school</t>
  </si>
  <si>
    <t>High school/equivalent</t>
  </si>
  <si>
    <t>Some college or associates degree</t>
  </si>
  <si>
    <t>Bachelors degree</t>
  </si>
  <si>
    <t>Graduate or professional degree</t>
  </si>
  <si>
    <t>Ec14</t>
  </si>
  <si>
    <t>Ec15</t>
  </si>
  <si>
    <t>B15002</t>
  </si>
  <si>
    <t>Population 25+</t>
  </si>
  <si>
    <t>Degree-granting, graduate with no undergraduate degrees</t>
  </si>
  <si>
    <t>Degree-granting, primarily baccalaureate or above</t>
  </si>
  <si>
    <t>Degree-granting, not primarily baccalaureate or above</t>
  </si>
  <si>
    <t xml:space="preserve">Degree-granting, associate's and certificates _x000D_
</t>
  </si>
  <si>
    <t>Nondegree-granting, sub-baccalaureate</t>
  </si>
  <si>
    <t>EC16</t>
  </si>
  <si>
    <t>IPEDS</t>
  </si>
  <si>
    <t>Fixed Broadband Internet Subscription</t>
  </si>
  <si>
    <t>Dial–Up and/or Cellular Internet Subscription Only</t>
  </si>
  <si>
    <t>With Computer, No Internet Subscription</t>
  </si>
  <si>
    <t>No Computer</t>
  </si>
  <si>
    <t>B28008</t>
  </si>
  <si>
    <t>D</t>
  </si>
  <si>
    <t>Ec1</t>
  </si>
  <si>
    <t>C17001</t>
  </si>
  <si>
    <t>Ec2</t>
  </si>
  <si>
    <t>Population for whom poverty status is determined</t>
  </si>
  <si>
    <t>Income in the past 12 months below poverty level</t>
  </si>
  <si>
    <t>Population for whom poverty status is determined (under 18)</t>
  </si>
  <si>
    <t>Percent below poverty level</t>
  </si>
  <si>
    <t>Income in the past 12 months below poverty level (under 18)</t>
  </si>
  <si>
    <t>Percent below poverty level (under 18)</t>
  </si>
  <si>
    <t>Median household income</t>
  </si>
  <si>
    <t>Ec3</t>
  </si>
  <si>
    <t>B19013</t>
  </si>
  <si>
    <t>Percent Fixed Broadband Internet Subscription</t>
  </si>
  <si>
    <t>Percent Dial–Up and/or Cellular Internet Subscription Only</t>
  </si>
  <si>
    <t>Percent With Computer, No Internet Subscription</t>
  </si>
  <si>
    <t>Percent No Computer</t>
  </si>
  <si>
    <t>Percent below high school</t>
  </si>
  <si>
    <t>Percent high school/equivalent</t>
  </si>
  <si>
    <t>Percent some college or associates degree</t>
  </si>
  <si>
    <t>Percent bachelors degree</t>
  </si>
  <si>
    <t>Percent graduate or professional degree</t>
  </si>
  <si>
    <t>Percent bachelors degree or higher</t>
  </si>
  <si>
    <t>University and college enrollment</t>
  </si>
  <si>
    <t>Junior college enrollment</t>
  </si>
  <si>
    <t>Trade school enrollment</t>
  </si>
  <si>
    <t>Goods_Producing</t>
  </si>
  <si>
    <t>Financial_Activities</t>
  </si>
  <si>
    <t>Professional_Business_Services</t>
  </si>
  <si>
    <t>Education_Health_Services</t>
  </si>
  <si>
    <t>Trade_Transportation_Utilities</t>
  </si>
  <si>
    <t>All_Others</t>
  </si>
  <si>
    <t>Percent Financial_Activities</t>
  </si>
  <si>
    <t>Percent Goods_Producing</t>
  </si>
  <si>
    <t>Percent Professional_Business_Services</t>
  </si>
  <si>
    <t>Percent Education_Health_Services</t>
  </si>
  <si>
    <t>Percent Trade_Transportation_Utilities</t>
  </si>
  <si>
    <t>Percent All_Others</t>
  </si>
  <si>
    <t>Total population</t>
  </si>
  <si>
    <t>Population estimates/Intercensal estimates</t>
  </si>
  <si>
    <t>D3</t>
  </si>
  <si>
    <t>D1 &amp; D2</t>
  </si>
  <si>
    <t>B01001</t>
  </si>
  <si>
    <t>Age 0-17</t>
  </si>
  <si>
    <t>Age 18-34</t>
  </si>
  <si>
    <t>Age 35-64</t>
  </si>
  <si>
    <t>Age 65+</t>
  </si>
  <si>
    <t>ACS total population</t>
  </si>
  <si>
    <t>Percent age 0-17</t>
  </si>
  <si>
    <t>Percent age 18-34</t>
  </si>
  <si>
    <t>Percent age 35-64</t>
  </si>
  <si>
    <t>Percent age 65+</t>
  </si>
  <si>
    <t>D4</t>
  </si>
  <si>
    <t>B01002</t>
  </si>
  <si>
    <t>Median age</t>
  </si>
  <si>
    <t>D5</t>
  </si>
  <si>
    <t>B03002</t>
  </si>
  <si>
    <t>Non-Hispanic White</t>
  </si>
  <si>
    <t>Non-Hispanic Black</t>
  </si>
  <si>
    <t>Non-Hispanic Asian/NHPI</t>
  </si>
  <si>
    <t>Non-Hispanic Other</t>
  </si>
  <si>
    <t>Non-Hispanic Multiracial</t>
  </si>
  <si>
    <t>Hispanic, any race</t>
  </si>
  <si>
    <t>Total non-white</t>
  </si>
  <si>
    <t>Percent non-Hispanic White</t>
  </si>
  <si>
    <t>Percent non-Hispanic Black</t>
  </si>
  <si>
    <t>Percent non-Hispanic Asian/NHPI</t>
  </si>
  <si>
    <t>Percent non-Hispanic Other</t>
  </si>
  <si>
    <t>Percent non-Hispanic Multiracial</t>
  </si>
  <si>
    <t>Percent total non-white</t>
  </si>
  <si>
    <t>Percent Hispanic, any race</t>
  </si>
  <si>
    <t>Households</t>
  </si>
  <si>
    <t>B11001</t>
  </si>
  <si>
    <t>1-person households</t>
  </si>
  <si>
    <t>2-person households</t>
  </si>
  <si>
    <t>3-person households</t>
  </si>
  <si>
    <t>4+ person households</t>
  </si>
  <si>
    <t>Average household size</t>
  </si>
  <si>
    <t>B07001</t>
  </si>
  <si>
    <t>B25009</t>
  </si>
  <si>
    <t>B25010</t>
  </si>
  <si>
    <t>Moved from abroad</t>
  </si>
  <si>
    <t>Moved from different state</t>
  </si>
  <si>
    <t>Moved from different county within same state</t>
  </si>
  <si>
    <t>Moved within same county</t>
  </si>
  <si>
    <t>Same house 1 year ago</t>
  </si>
  <si>
    <t>Population 1+</t>
  </si>
  <si>
    <t>Percent same house 1 year ago</t>
  </si>
  <si>
    <t>Percent moved within same county</t>
  </si>
  <si>
    <t>Percent moved from different county within same state</t>
  </si>
  <si>
    <t>Percent moved from different state</t>
  </si>
  <si>
    <t>Percent moved from abroad</t>
  </si>
  <si>
    <t>D6 &amp; D7</t>
  </si>
  <si>
    <t>D8</t>
  </si>
  <si>
    <t>D10</t>
  </si>
  <si>
    <t>Percent 1-person households</t>
  </si>
  <si>
    <t>Percent 2-person households</t>
  </si>
  <si>
    <t>Percent 3-person households</t>
  </si>
  <si>
    <t>Percent 4+ person households</t>
  </si>
  <si>
    <t>Establishments with 250 or more employees</t>
  </si>
  <si>
    <t>Payroll</t>
  </si>
  <si>
    <t>D9</t>
  </si>
  <si>
    <t>B16001</t>
  </si>
  <si>
    <t>Population 5+</t>
  </si>
  <si>
    <t>Speak only English</t>
  </si>
  <si>
    <t>Speak Spanish</t>
  </si>
  <si>
    <t>Speak other Indo-European languagues</t>
  </si>
  <si>
    <t>Speak Asian and Pacific Island languages</t>
  </si>
  <si>
    <t>Speak other languages</t>
  </si>
  <si>
    <t>Percent speak only English</t>
  </si>
  <si>
    <t>Percent speak Spanish</t>
  </si>
  <si>
    <t>Percent speak other Indo-European languagues</t>
  </si>
  <si>
    <t>Percent speak Asian and Pacific Island languages</t>
  </si>
  <si>
    <t>Percent speak other languages</t>
  </si>
  <si>
    <t>Percent speak languages other than English</t>
  </si>
  <si>
    <t>H1</t>
  </si>
  <si>
    <t>B25003</t>
  </si>
  <si>
    <t>B25002</t>
  </si>
  <si>
    <t>Housing units</t>
  </si>
  <si>
    <t>H2</t>
  </si>
  <si>
    <t>Vacant housing units</t>
  </si>
  <si>
    <t>Percent vacant housing units</t>
  </si>
  <si>
    <t>H3</t>
  </si>
  <si>
    <t>Occupied housing units</t>
  </si>
  <si>
    <t>Owner-occupied units</t>
  </si>
  <si>
    <t>Renter-occupied units</t>
  </si>
  <si>
    <t>Percent owner-occupied units</t>
  </si>
  <si>
    <t>Percent renter-occupied units</t>
  </si>
  <si>
    <t>D11</t>
  </si>
  <si>
    <t>B05002</t>
  </si>
  <si>
    <t>Born in state of residence</t>
  </si>
  <si>
    <t>Born in other state</t>
  </si>
  <si>
    <t>Foreign-born</t>
  </si>
  <si>
    <t>Percent born in state of residence</t>
  </si>
  <si>
    <t>Percent born in other state</t>
  </si>
  <si>
    <t>Percent foreign-born</t>
  </si>
  <si>
    <t>Percent born outside state of residence</t>
  </si>
  <si>
    <t>Percent native born outside the United States</t>
  </si>
  <si>
    <t>Native born outside the United States</t>
  </si>
  <si>
    <t>Median age (male)</t>
  </si>
  <si>
    <t>Median age (female)</t>
  </si>
  <si>
    <t>Job outflow</t>
  </si>
  <si>
    <t>Job inflow</t>
  </si>
  <si>
    <t>Job internal flow</t>
  </si>
  <si>
    <t>Net job inflow</t>
  </si>
  <si>
    <t>EC17</t>
  </si>
  <si>
    <t>LEHD</t>
  </si>
  <si>
    <t>H4</t>
  </si>
  <si>
    <t>H5</t>
  </si>
  <si>
    <t>B25035</t>
  </si>
  <si>
    <t>B25034</t>
  </si>
  <si>
    <t>Median year built</t>
  </si>
  <si>
    <t>B25024</t>
  </si>
  <si>
    <t>1-family</t>
  </si>
  <si>
    <t>2-4 units</t>
  </si>
  <si>
    <t>5-19 units</t>
  </si>
  <si>
    <t>20+ units</t>
  </si>
  <si>
    <t>Other housing</t>
  </si>
  <si>
    <t>Percent 1-family</t>
  </si>
  <si>
    <t>Percent 2-4 units</t>
  </si>
  <si>
    <t>Percent 5-19 units</t>
  </si>
  <si>
    <t>Percent 20+ units</t>
  </si>
  <si>
    <t>Percent other housing</t>
  </si>
  <si>
    <t>H6</t>
  </si>
  <si>
    <t>Zillow</t>
  </si>
  <si>
    <t>Typical home value</t>
  </si>
  <si>
    <t>H7</t>
  </si>
  <si>
    <t>H8</t>
  </si>
  <si>
    <t>Permits for single-family units</t>
  </si>
  <si>
    <t>Permits for units in 2-family buildings</t>
  </si>
  <si>
    <t>Permits for units in 3-to-4-family buildings</t>
  </si>
  <si>
    <t>Permits for units in 5+ family buildings</t>
  </si>
  <si>
    <t>Total permits for multi-family units</t>
  </si>
  <si>
    <t>No cash rent</t>
  </si>
  <si>
    <t>Monthly housing costs under $500</t>
  </si>
  <si>
    <t>Monthly housing costs $500-$999</t>
  </si>
  <si>
    <t>Monthly housing costs $1500+</t>
  </si>
  <si>
    <t>Monthly housing costs $1000-$1499</t>
  </si>
  <si>
    <t>H9</t>
  </si>
  <si>
    <t>B25104</t>
  </si>
  <si>
    <t>B25105</t>
  </si>
  <si>
    <t>Median monthly housing costs</t>
  </si>
  <si>
    <t>Percent monthly housing costs under $500</t>
  </si>
  <si>
    <t>Percent monthly housing costs $500-$999</t>
  </si>
  <si>
    <t>Percent monthly housing costs $1000-$1499</t>
  </si>
  <si>
    <t>Percent monthly housing costs $1500+</t>
  </si>
  <si>
    <t>Percent no cash rent</t>
  </si>
  <si>
    <t>Percent moved in past year</t>
  </si>
  <si>
    <t>H10</t>
  </si>
  <si>
    <t>B25091</t>
  </si>
  <si>
    <t>B25092</t>
  </si>
  <si>
    <t>Owner-occupied housing costs less than 10%</t>
  </si>
  <si>
    <t>Owner-occupied housing costs 10% to 19%</t>
  </si>
  <si>
    <t>Owner-occupied housing costs 20% to 29%</t>
  </si>
  <si>
    <t>Owner-occupied housing costs 30% to 39%</t>
  </si>
  <si>
    <t>Owner-occupied housing costs 40% or more</t>
  </si>
  <si>
    <t>Owner-occupied housing costs not computed</t>
  </si>
  <si>
    <t>Percent owner-occupied housing costs less than 10%</t>
  </si>
  <si>
    <t>Percent owner-occupied housing costs 10% to 19%</t>
  </si>
  <si>
    <t>Percent owner-occupied housing costs 20% to 29%</t>
  </si>
  <si>
    <t>Percent owner-occupied housing costs 30% to 39%</t>
  </si>
  <si>
    <t>Percent owner-occupied housing costs 40% or more</t>
  </si>
  <si>
    <t>Percent owner-occupied housing costs not computed</t>
  </si>
  <si>
    <t>Median selected monthly owner costs as a percentage of household income</t>
  </si>
  <si>
    <t>Renter-occupied housing costs less than 10%</t>
  </si>
  <si>
    <t>Renter-occupied housing costs 10% to 19%</t>
  </si>
  <si>
    <t>Renter-occupied housing costs 20% to 29%</t>
  </si>
  <si>
    <t>Renter-occupied housing costs 30% to 39%</t>
  </si>
  <si>
    <t>Renter-occupied housing costs 40% or more</t>
  </si>
  <si>
    <t>Renter-occupied housing costs not computed</t>
  </si>
  <si>
    <t>B25070</t>
  </si>
  <si>
    <t>H11</t>
  </si>
  <si>
    <t>Percent renter-occupied housing costs less than 10%</t>
  </si>
  <si>
    <t>Percent renter-occupied housing costs 10% to 19%</t>
  </si>
  <si>
    <t>Percent renter-occupied housing costs 20% to 29%</t>
  </si>
  <si>
    <t>Percent renter-occupied housing costs 30% to 39%</t>
  </si>
  <si>
    <t>Percent renter-occupied housing costs 40% or more</t>
  </si>
  <si>
    <t>Percent renter-occupied housing costs not computed</t>
  </si>
  <si>
    <t>Median selected monthly renter costs as a percentage of household income</t>
  </si>
  <si>
    <t>B25071</t>
  </si>
  <si>
    <t>Built 2000 or later</t>
  </si>
  <si>
    <t>Built in the 1980s and 1990s</t>
  </si>
  <si>
    <t>Built in the 1970s and 1960s</t>
  </si>
  <si>
    <t>Built in the 1950s and 1940s</t>
  </si>
  <si>
    <t>Built 1939 or earlier</t>
  </si>
  <si>
    <t>Percent built 2000 or later</t>
  </si>
  <si>
    <t>Percent built in the 1980s and 1990s</t>
  </si>
  <si>
    <t>Percent built in the 1970s and 1960s</t>
  </si>
  <si>
    <t>Percent built in the 1950s and 1940s</t>
  </si>
  <si>
    <t>Percent built 1939 or earlier</t>
  </si>
  <si>
    <t>Unemployment rate</t>
  </si>
  <si>
    <t>T1</t>
  </si>
  <si>
    <t>T</t>
  </si>
  <si>
    <t>C08601</t>
  </si>
  <si>
    <t>Workers 16+</t>
  </si>
  <si>
    <t>Drove alone</t>
  </si>
  <si>
    <t>Carpooled</t>
  </si>
  <si>
    <t>Public transportation</t>
  </si>
  <si>
    <t>Walked</t>
  </si>
  <si>
    <t>Worked from home</t>
  </si>
  <si>
    <t>Other mode</t>
  </si>
  <si>
    <t>Percent drove alone</t>
  </si>
  <si>
    <t>Percent carpooled</t>
  </si>
  <si>
    <t>Percent public transportation</t>
  </si>
  <si>
    <t>Percent walked</t>
  </si>
  <si>
    <t>Percent other mode</t>
  </si>
  <si>
    <t>Percent worked from home</t>
  </si>
  <si>
    <t>T2</t>
  </si>
  <si>
    <t>FARS</t>
  </si>
  <si>
    <t>Total fatalities</t>
  </si>
  <si>
    <t>Motor vehicle drivers</t>
  </si>
  <si>
    <t>Motor vehicle passengers</t>
  </si>
  <si>
    <t>Pedestrians</t>
  </si>
  <si>
    <t>Bicyclists</t>
  </si>
  <si>
    <t>Other modes</t>
  </si>
  <si>
    <t>Percent motor vehicle drivers</t>
  </si>
  <si>
    <t>Percent motor vehicle passengers</t>
  </si>
  <si>
    <t>Percent pedestrians</t>
  </si>
  <si>
    <t>Percent bicyclists</t>
  </si>
  <si>
    <t>Percent other modes</t>
  </si>
  <si>
    <t>Pivot table year</t>
  </si>
  <si>
    <t>Bus ridership</t>
  </si>
  <si>
    <t>BRT ridership</t>
  </si>
  <si>
    <t>Demand response ridership</t>
  </si>
  <si>
    <t>Light rail ridership</t>
  </si>
  <si>
    <t>Heavy rail ridership</t>
  </si>
  <si>
    <t>Inclined plane ridership</t>
  </si>
  <si>
    <t>Commuter rail ridership</t>
  </si>
  <si>
    <t>Vanpool ridership</t>
  </si>
  <si>
    <t>T3</t>
  </si>
  <si>
    <t>FTA</t>
  </si>
  <si>
    <t>TS2.1</t>
  </si>
  <si>
    <t>Rail ridership total</t>
  </si>
  <si>
    <t>Total ridership</t>
  </si>
  <si>
    <t>AllTransit Performance Score</t>
  </si>
  <si>
    <t>Transit trips per week within half-mile</t>
  </si>
  <si>
    <t>Transit routes within half-mile</t>
  </si>
  <si>
    <t> Jobs accessible in 30-minute trip</t>
  </si>
  <si>
    <t>T4</t>
  </si>
  <si>
    <t>AllTransit</t>
  </si>
  <si>
    <t>Commute under 15 minutes</t>
  </si>
  <si>
    <t>Commute 15 to 29 minutes</t>
  </si>
  <si>
    <t>Commute 30 to 59 minutes</t>
  </si>
  <si>
    <t>Commute 60 minutes and up</t>
  </si>
  <si>
    <t>T5</t>
  </si>
  <si>
    <t>B08303</t>
  </si>
  <si>
    <t>Percent commute under 15 minutes</t>
  </si>
  <si>
    <t>Percent commute 15 to 29 minutes</t>
  </si>
  <si>
    <t>Percent commute 30 to 59 minutes</t>
  </si>
  <si>
    <t>Percent commute 60 minutes and up</t>
  </si>
  <si>
    <t>Workers 16 years and over who did not work from home</t>
  </si>
  <si>
    <t>Workers 16 years and over in households</t>
  </si>
  <si>
    <t>No vehicle available</t>
  </si>
  <si>
    <t>1 vehicle available</t>
  </si>
  <si>
    <t>2 vehicles available</t>
  </si>
  <si>
    <t>3 vehicles available</t>
  </si>
  <si>
    <t>4+ vehicles available</t>
  </si>
  <si>
    <t>Percent no vehicle available</t>
  </si>
  <si>
    <t>Percent 1 vehicle available</t>
  </si>
  <si>
    <t>Percent 2 vehicles available</t>
  </si>
  <si>
    <t>Percent 3 vehicles available</t>
  </si>
  <si>
    <t>Percent 4+ vehicles available</t>
  </si>
  <si>
    <t>T7</t>
  </si>
  <si>
    <t>B08014</t>
  </si>
  <si>
    <t>All bridges</t>
  </si>
  <si>
    <t>Deficient bridges</t>
  </si>
  <si>
    <t>Percent deficient bridges</t>
  </si>
  <si>
    <t>T8</t>
  </si>
  <si>
    <t>National Bridge Inventory</t>
  </si>
  <si>
    <t>BTS</t>
  </si>
  <si>
    <t>Average commute time</t>
  </si>
  <si>
    <t>Aggregate commute time</t>
  </si>
  <si>
    <t>B08013</t>
  </si>
  <si>
    <t>B08303 &amp; B08013</t>
  </si>
  <si>
    <t>En</t>
  </si>
  <si>
    <t>En1</t>
  </si>
  <si>
    <t>MRLC</t>
  </si>
  <si>
    <t>En2</t>
  </si>
  <si>
    <t>2020 Census</t>
  </si>
  <si>
    <t>Land area (sq mi)</t>
  </si>
  <si>
    <t>Urban area (sq mi)</t>
  </si>
  <si>
    <t>Rural area (sq mi)</t>
  </si>
  <si>
    <t>Pop density</t>
  </si>
  <si>
    <t>Percent urban land</t>
  </si>
  <si>
    <t>Percent urban pop</t>
  </si>
  <si>
    <t>En3</t>
  </si>
  <si>
    <t>AQI</t>
  </si>
  <si>
    <t>Very unhealthy or hazardous days</t>
  </si>
  <si>
    <t>Good days</t>
  </si>
  <si>
    <t>Moderate days</t>
  </si>
  <si>
    <t>Unhealthy days</t>
  </si>
  <si>
    <t>Unhealthy for sensitive groups days</t>
  </si>
  <si>
    <t>Days with AQI</t>
  </si>
  <si>
    <t>Percent good days</t>
  </si>
  <si>
    <t>Percent moderate days</t>
  </si>
  <si>
    <t>Percent unhealthy for sensitive groups days</t>
  </si>
  <si>
    <t>Percent unhealthy days</t>
  </si>
  <si>
    <t>Percent very unhealthy or hazardous days</t>
  </si>
  <si>
    <t>National Risk Index</t>
  </si>
  <si>
    <t>Expected annual loss</t>
  </si>
  <si>
    <t>Social vulnerability</t>
  </si>
  <si>
    <t>Community resilience</t>
  </si>
  <si>
    <t>En4</t>
  </si>
  <si>
    <t>NRI</t>
  </si>
  <si>
    <t>Developed</t>
  </si>
  <si>
    <t>Forest</t>
  </si>
  <si>
    <t>Planted/cultivated</t>
  </si>
  <si>
    <t>Wetlands</t>
  </si>
  <si>
    <t>Other land cover</t>
  </si>
  <si>
    <t>Percent developed</t>
  </si>
  <si>
    <t>Percent forest</t>
  </si>
  <si>
    <t>Percent planted/cultivated</t>
  </si>
  <si>
    <t>Percent wetlands</t>
  </si>
  <si>
    <t>Percent other land cover</t>
  </si>
  <si>
    <t>Biked or walked</t>
  </si>
  <si>
    <t>Percent biked or walked</t>
  </si>
  <si>
    <t>T1a</t>
  </si>
  <si>
    <t>B08601</t>
  </si>
  <si>
    <t>Fatalities per 100,000 people</t>
  </si>
  <si>
    <t>FARS/Population Estimates</t>
  </si>
  <si>
    <t>En5</t>
  </si>
  <si>
    <t>TRI</t>
  </si>
  <si>
    <t>On-site air emissions</t>
  </si>
  <si>
    <t>On-site disposal to land</t>
  </si>
  <si>
    <t>Off-site releases</t>
  </si>
  <si>
    <t>Total releases</t>
  </si>
  <si>
    <t>On-site water discharges</t>
  </si>
  <si>
    <t>Consumer Price Index Retroactive Series (R-CPI-U-RS)</t>
  </si>
  <si>
    <t>U.S. city average</t>
  </si>
  <si>
    <t>All items</t>
  </si>
  <si>
    <t>Not Seasonally Adjusted</t>
  </si>
  <si>
    <t>December 1977=100</t>
  </si>
  <si>
    <t>YEAR</t>
  </si>
  <si>
    <t>JAN</t>
  </si>
  <si>
    <t>FEB</t>
  </si>
  <si>
    <t>MAR</t>
  </si>
  <si>
    <t>APR</t>
  </si>
  <si>
    <t>MAY</t>
  </si>
  <si>
    <t>JUNE</t>
  </si>
  <si>
    <t>JULY</t>
  </si>
  <si>
    <t>AUG</t>
  </si>
  <si>
    <t>SEP</t>
  </si>
  <si>
    <t>OCT</t>
  </si>
  <si>
    <t>NOV</t>
  </si>
  <si>
    <t>DEC</t>
  </si>
  <si>
    <t>AVG</t>
  </si>
  <si>
    <t>Median household income (inflation-adjusted)</t>
  </si>
  <si>
    <t>Ec3a</t>
  </si>
  <si>
    <t>Ec6a</t>
  </si>
  <si>
    <t>Payroll (inflation-adjusted)</t>
  </si>
  <si>
    <t>H6a</t>
  </si>
  <si>
    <t>Typical home value (inflation-adjusted)</t>
  </si>
  <si>
    <t>B25106</t>
  </si>
  <si>
    <t>Median monthly housing costs (inflation-adjusted)</t>
  </si>
  <si>
    <t>H9a</t>
  </si>
  <si>
    <t>Coronary heart disease</t>
  </si>
  <si>
    <t>Current asthma</t>
  </si>
  <si>
    <t>Current smoking</t>
  </si>
  <si>
    <t>Diagnosed diabetes</t>
  </si>
  <si>
    <t>Obesity</t>
  </si>
  <si>
    <t>He</t>
  </si>
  <si>
    <t>Ho</t>
  </si>
  <si>
    <t>He1</t>
  </si>
  <si>
    <t>CDC PLACES</t>
  </si>
  <si>
    <t>He2</t>
  </si>
  <si>
    <t>He3</t>
  </si>
  <si>
    <t>He4</t>
  </si>
  <si>
    <t>He5</t>
  </si>
  <si>
    <t>He6</t>
  </si>
  <si>
    <t>Neoplasms</t>
  </si>
  <si>
    <t>Diseases of the circulatory system</t>
  </si>
  <si>
    <t>Diseases of the respiratory system</t>
  </si>
  <si>
    <t>External causes of morbidity and mortality</t>
  </si>
  <si>
    <t>Other causes of death</t>
  </si>
  <si>
    <t>CDC Wonder</t>
  </si>
  <si>
    <t>He7</t>
  </si>
  <si>
    <t>Underlying Cause of Death, 2018-2023, Single Race (ICD chapter by year)</t>
  </si>
  <si>
    <t>S1810</t>
  </si>
  <si>
    <t>With a disability</t>
  </si>
  <si>
    <t>Civilian noninstitutionalized population</t>
  </si>
  <si>
    <t>Percent with a disability</t>
  </si>
  <si>
    <t>Percent neoplasms</t>
  </si>
  <si>
    <t>Percent diseases of the circulatory system</t>
  </si>
  <si>
    <t>Percent diseases of the respiratory system</t>
  </si>
  <si>
    <t>Percent external causes of morbidity and mortality</t>
  </si>
  <si>
    <t>Percent other causes of death</t>
  </si>
  <si>
    <t>Depression</t>
  </si>
  <si>
    <t xml:space="preserve">No leisure-time physical activity </t>
  </si>
  <si>
    <t>He8</t>
  </si>
  <si>
    <t>He9</t>
  </si>
  <si>
    <t>Demand response &amp; vanpool ridership</t>
  </si>
  <si>
    <t>He10</t>
  </si>
  <si>
    <t>Low Birthweight</t>
  </si>
  <si>
    <t>County Health Rankings</t>
  </si>
  <si>
    <t>He11</t>
  </si>
  <si>
    <t>Number of primary care physicians</t>
  </si>
  <si>
    <t>He12</t>
  </si>
  <si>
    <t>He13</t>
  </si>
  <si>
    <t>Primary care physicians rate per 100,000</t>
  </si>
  <si>
    <t>Number of mental health providers</t>
  </si>
  <si>
    <t>Mental health providers per 100,000 population</t>
  </si>
  <si>
    <t>He14</t>
  </si>
  <si>
    <t>Life expectancy</t>
  </si>
  <si>
    <t>Number of infant deaths</t>
  </si>
  <si>
    <t>Infant mortality rate per 1,000 live births</t>
  </si>
  <si>
    <t>Inflation multiplyer (2024 dollars)</t>
  </si>
  <si>
    <t>Inflation multiplyer (2023 dollars)</t>
  </si>
  <si>
    <t>Indicator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</si>
</sst>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"/>
    <numFmt numFmtId="165" formatCode="&quot;$&quot;0.00,,,\ &quot;B&quot;"/>
    <numFmt numFmtId="166" formatCode="0.0%"/>
    <numFmt numFmtId="167" formatCode="0.0"/>
    <numFmt numFmtId="168" formatCode="#,##0.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2"/>
      <name val="Calibri"/>
      <family val="2"/>
      <scheme val="minor"/>
    </font>
    <font>
      <sz val="11"/>
      <name val="Calibri"/>
      <family val="2"/>
    </font>
    <font>
      <sz val="10"/>
      <color rgb="FF000000"/>
      <name val="Times New Roman"/>
      <family val="1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9" fontId="4" fillId="0" borderId="0" applyFont="0" applyFill="0" applyBorder="0" applyAlignment="0" applyProtection="0"/>
    <xf numFmtId="0" fontId="6" fillId="0" borderId="0"/>
    <xf numFmtId="0" fontId="7" fillId="0" borderId="0"/>
    <xf numFmtId="0" fontId="11" fillId="0" borderId="0" applyNumberForma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2" borderId="0" xfId="0" applyFill="1"/>
    <xf numFmtId="0" fontId="0" fillId="3" borderId="0" xfId="0" applyFill="1" applyAlignment="1">
      <alignment horizontal="center"/>
    </xf>
    <xf numFmtId="164" fontId="0" fillId="0" borderId="0" xfId="0" applyNumberFormat="1"/>
    <xf numFmtId="0" fontId="2" fillId="4" borderId="0" xfId="0" applyFont="1" applyFill="1" applyAlignment="1">
      <alignment horizontal="center"/>
    </xf>
    <xf numFmtId="0" fontId="0" fillId="5" borderId="0" xfId="0" applyFill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0" fontId="0" fillId="6" borderId="0" xfId="0" applyFill="1"/>
    <xf numFmtId="166" fontId="0" fillId="0" borderId="0" xfId="1" applyNumberFormat="1" applyFont="1" applyAlignment="1">
      <alignment wrapText="1"/>
    </xf>
    <xf numFmtId="0" fontId="5" fillId="7" borderId="0" xfId="0" applyFont="1" applyFill="1" applyAlignment="1">
      <alignment horizontal="center"/>
    </xf>
    <xf numFmtId="166" fontId="0" fillId="0" borderId="0" xfId="1" applyNumberFormat="1" applyFont="1"/>
    <xf numFmtId="166" fontId="0" fillId="0" borderId="0" xfId="1" applyNumberFormat="1" applyFont="1" applyFill="1" applyAlignment="1">
      <alignment wrapText="1"/>
    </xf>
    <xf numFmtId="167" fontId="0" fillId="0" borderId="0" xfId="1" applyNumberFormat="1" applyFont="1"/>
    <xf numFmtId="168" fontId="0" fillId="0" borderId="0" xfId="0" applyNumberFormat="1"/>
    <xf numFmtId="3" fontId="0" fillId="0" borderId="0" xfId="1" applyNumberFormat="1" applyFont="1"/>
    <xf numFmtId="0" fontId="6" fillId="0" borderId="0" xfId="2" applyAlignment="1">
      <alignment wrapText="1"/>
    </xf>
    <xf numFmtId="4" fontId="0" fillId="0" borderId="0" xfId="1" applyNumberFormat="1" applyFont="1"/>
    <xf numFmtId="165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0" fontId="0" fillId="0" borderId="0" xfId="1" applyNumberFormat="1" applyFont="1"/>
    <xf numFmtId="0" fontId="5" fillId="8" borderId="0" xfId="0" applyFont="1" applyFill="1" applyAlignment="1">
      <alignment horizontal="center"/>
    </xf>
    <xf numFmtId="0" fontId="5" fillId="9" borderId="0" xfId="0" applyFont="1" applyFill="1" applyAlignment="1">
      <alignment horizontal="center"/>
    </xf>
    <xf numFmtId="2" fontId="0" fillId="0" borderId="0" xfId="0" applyNumberFormat="1"/>
    <xf numFmtId="2" fontId="0" fillId="0" borderId="0" xfId="1" applyNumberFormat="1" applyFont="1" applyAlignment="1">
      <alignment wrapText="1"/>
    </xf>
    <xf numFmtId="4" fontId="0" fillId="0" borderId="0" xfId="0" applyNumberFormat="1" applyAlignment="1">
      <alignment wrapText="1"/>
    </xf>
    <xf numFmtId="4" fontId="0" fillId="0" borderId="0" xfId="0" applyNumberFormat="1"/>
    <xf numFmtId="167" fontId="0" fillId="0" borderId="0" xfId="1" applyNumberFormat="1" applyFont="1" applyAlignment="1">
      <alignment wrapText="1"/>
    </xf>
    <xf numFmtId="0" fontId="6" fillId="0" borderId="0" xfId="3" applyFont="1" applyAlignment="1">
      <alignment vertical="top"/>
    </xf>
    <xf numFmtId="0" fontId="7" fillId="0" borderId="0" xfId="3" applyAlignment="1">
      <alignment horizontal="left" vertical="top"/>
    </xf>
    <xf numFmtId="0" fontId="6" fillId="0" borderId="0" xfId="3" applyFont="1" applyAlignment="1">
      <alignment horizontal="left" vertical="top"/>
    </xf>
    <xf numFmtId="0" fontId="8" fillId="0" borderId="0" xfId="3" applyFont="1" applyAlignment="1">
      <alignment horizontal="left" vertical="top" wrapText="1"/>
    </xf>
    <xf numFmtId="0" fontId="8" fillId="0" borderId="0" xfId="3" applyFont="1" applyAlignment="1">
      <alignment horizontal="center" vertical="top" wrapText="1"/>
    </xf>
    <xf numFmtId="0" fontId="9" fillId="0" borderId="0" xfId="3" applyFont="1" applyAlignment="1">
      <alignment horizontal="left" vertical="top"/>
    </xf>
    <xf numFmtId="2" fontId="10" fillId="0" borderId="0" xfId="3" applyNumberFormat="1" applyFont="1" applyAlignment="1">
      <alignment horizontal="center" vertical="top" shrinkToFit="1"/>
    </xf>
    <xf numFmtId="0" fontId="0" fillId="10" borderId="0" xfId="0" applyFill="1" applyAlignment="1">
      <alignment horizontal="center"/>
    </xf>
    <xf numFmtId="166" fontId="0" fillId="0" borderId="0" xfId="0" applyNumberFormat="1"/>
    <xf numFmtId="168" fontId="0" fillId="0" borderId="0" xfId="0" applyNumberFormat="1" applyAlignment="1">
      <alignment wrapText="1"/>
    </xf>
    <xf numFmtId="2" fontId="12" fillId="0" borderId="0" xfId="0" applyNumberFormat="1" applyFont="1"/>
    <xf numFmtId="0" fontId="10" fillId="0" borderId="0" xfId="0" applyFont="1" applyAlignment="1">
      <alignment horizontal="center" vertical="top" wrapText="1"/>
    </xf>
  </cellXfs>
  <cellStyles count="8">
    <cellStyle name="Normal" xfId="0" builtinId="0"/>
    <cellStyle name="Normal 2" xfId="2" xr:uid="{E264AE5B-8350-4345-9D5C-231C5FF176FA}"/>
    <cellStyle name="Normal 2 2" xfId="6" xr:uid="{FAC79B73-B648-4B52-A7FB-BB8817F69D8F}"/>
    <cellStyle name="Normal 3" xfId="3" xr:uid="{39DADE84-2F8A-4DBF-8D77-C6078A4A9247}"/>
    <cellStyle name="Normal 4" xfId="4" xr:uid="{B637EEEE-E15D-4573-9501-52C4ECC989D8}"/>
    <cellStyle name="Normal 5" xfId="5" xr:uid="{AA9B648B-9402-44D6-A033-440F6EAAA062}"/>
    <cellStyle name="Percent" xfId="1" builtinId="5"/>
    <cellStyle name="Percent 2" xfId="7" xr:uid="{DA1CB281-14AA-4F55-8854-6166E24909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CCPC 2024 branding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214881"/>
      </a:accent1>
      <a:accent2>
        <a:srgbClr val="009AB4"/>
      </a:accent2>
      <a:accent3>
        <a:srgbClr val="DFBC2D"/>
      </a:accent3>
      <a:accent4>
        <a:srgbClr val="75B28C"/>
      </a:accent4>
      <a:accent5>
        <a:srgbClr val="31703B"/>
      </a:accent5>
      <a:accent6>
        <a:srgbClr val="F15624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1952F-F110-46BB-AFC6-4FE5333330EC}">
  <dimension ref="A1:NY128"/>
  <sheetViews>
    <sheetView tabSelected="1" zoomScale="94" zoomScaleNormal="94" workbookViewId="0">
      <pane xSplit="1" ySplit="6" topLeftCell="B7" activePane="bottomRight" state="frozen"/>
      <selection pane="topRight" activeCell="B1" sqref="B1"/>
      <selection pane="bottomLeft" activeCell="A8" sqref="A8"/>
      <selection pane="bottomRight" activeCell="A5" sqref="A5"/>
    </sheetView>
  </sheetViews>
  <sheetFormatPr defaultRowHeight="15" x14ac:dyDescent="0.25"/>
  <cols>
    <col min="1" max="1" width="21.5703125" customWidth="1"/>
    <col min="2" max="2" width="10.7109375" bestFit="1" customWidth="1"/>
    <col min="3" max="3" width="26.7109375" bestFit="1" customWidth="1"/>
    <col min="4" max="4" width="26.7109375" customWidth="1"/>
    <col min="5" max="5" width="10.7109375" customWidth="1"/>
    <col min="6" max="6" width="15.28515625" bestFit="1" customWidth="1"/>
    <col min="7" max="7" width="10.7109375" customWidth="1"/>
    <col min="9" max="9" width="11.140625" bestFit="1" customWidth="1"/>
    <col min="10" max="15" width="10.7109375" bestFit="1" customWidth="1"/>
    <col min="16" max="79" width="10.7109375" customWidth="1"/>
    <col min="80" max="81" width="10.5703125" bestFit="1" customWidth="1"/>
    <col min="82" max="82" width="10.5703125" customWidth="1"/>
    <col min="83" max="86" width="10.5703125" bestFit="1" customWidth="1"/>
    <col min="87" max="87" width="10.5703125" customWidth="1"/>
    <col min="88" max="88" width="11.85546875" bestFit="1" customWidth="1"/>
    <col min="89" max="89" width="11.85546875" customWidth="1"/>
    <col min="98" max="98" width="10.85546875" bestFit="1" customWidth="1"/>
    <col min="99" max="99" width="10.85546875" customWidth="1"/>
    <col min="100" max="100" width="9.5703125" bestFit="1" customWidth="1"/>
    <col min="101" max="104" width="10.5703125" bestFit="1" customWidth="1"/>
    <col min="105" max="108" width="10.5703125" customWidth="1"/>
    <col min="109" max="110" width="9.5703125" bestFit="1" customWidth="1"/>
    <col min="111" max="130" width="9.5703125" customWidth="1"/>
    <col min="131" max="133" width="10.7109375" customWidth="1"/>
    <col min="134" max="134" width="10.85546875" customWidth="1"/>
    <col min="135" max="135" width="10.7109375" customWidth="1"/>
    <col min="136" max="142" width="10.42578125" customWidth="1"/>
    <col min="143" max="143" width="9.5703125" bestFit="1" customWidth="1"/>
    <col min="144" max="149" width="9.5703125" customWidth="1"/>
    <col min="150" max="150" width="10.5703125" customWidth="1"/>
    <col min="151" max="151" width="10.5703125" bestFit="1" customWidth="1"/>
    <col min="152" max="155" width="10.5703125" customWidth="1"/>
    <col min="156" max="157" width="10.5703125" bestFit="1" customWidth="1"/>
    <col min="158" max="161" width="10.5703125" customWidth="1"/>
    <col min="162" max="169" width="10.5703125" bestFit="1" customWidth="1"/>
    <col min="170" max="173" width="10.5703125" customWidth="1"/>
    <col min="174" max="181" width="9.5703125" bestFit="1" customWidth="1"/>
    <col min="182" max="191" width="10.5703125" customWidth="1"/>
    <col min="192" max="202" width="10.5703125" bestFit="1" customWidth="1"/>
    <col min="203" max="204" width="10.5703125" customWidth="1"/>
    <col min="205" max="214" width="10.5703125" bestFit="1" customWidth="1"/>
    <col min="215" max="219" width="10.5703125" customWidth="1"/>
    <col min="220" max="220" width="10.5703125" bestFit="1" customWidth="1"/>
    <col min="221" max="222" width="10.5703125" customWidth="1"/>
    <col min="223" max="234" width="10.5703125" bestFit="1" customWidth="1"/>
    <col min="235" max="235" width="10.5703125" customWidth="1"/>
    <col min="236" max="247" width="10.5703125" bestFit="1" customWidth="1"/>
    <col min="248" max="273" width="10.5703125" customWidth="1"/>
    <col min="274" max="274" width="10.5703125" bestFit="1" customWidth="1"/>
    <col min="275" max="322" width="10.5703125" customWidth="1"/>
    <col min="323" max="326" width="10.5703125" bestFit="1" customWidth="1"/>
    <col min="327" max="335" width="10.5703125" customWidth="1"/>
    <col min="336" max="336" width="10.5703125" bestFit="1" customWidth="1"/>
    <col min="337" max="341" width="10.5703125" customWidth="1"/>
    <col min="342" max="342" width="10.5703125" bestFit="1" customWidth="1"/>
    <col min="343" max="352" width="10.5703125" customWidth="1"/>
    <col min="353" max="356" width="10.5703125" bestFit="1" customWidth="1"/>
    <col min="357" max="360" width="10.5703125" customWidth="1"/>
    <col min="361" max="361" width="10.140625" bestFit="1" customWidth="1"/>
    <col min="362" max="362" width="9.5703125" bestFit="1" customWidth="1"/>
    <col min="363" max="366" width="9.5703125" customWidth="1"/>
    <col min="367" max="367" width="10.5703125" bestFit="1" customWidth="1"/>
    <col min="368" max="376" width="10.5703125" customWidth="1"/>
    <col min="377" max="378" width="10.7109375" bestFit="1" customWidth="1"/>
    <col min="379" max="379" width="10.7109375" customWidth="1"/>
    <col min="380" max="381" width="10.85546875" bestFit="1" customWidth="1"/>
    <col min="382" max="383" width="10.140625" bestFit="1" customWidth="1"/>
    <col min="384" max="384" width="10" bestFit="1" customWidth="1"/>
    <col min="385" max="386" width="10.140625" bestFit="1" customWidth="1"/>
    <col min="387" max="387" width="10.140625" customWidth="1"/>
    <col min="388" max="389" width="10.140625" bestFit="1" customWidth="1"/>
  </cols>
  <sheetData>
    <row r="1" spans="1:389" ht="14.45" customHeight="1" x14ac:dyDescent="0.25">
      <c r="A1" t="s">
        <v>39</v>
      </c>
      <c r="B1" s="10"/>
      <c r="C1" s="10"/>
      <c r="D1" s="10"/>
      <c r="E1" s="10"/>
      <c r="F1" s="10"/>
      <c r="G1" s="10"/>
      <c r="H1" s="10"/>
      <c r="I1" s="10"/>
      <c r="J1" s="12" t="s">
        <v>159</v>
      </c>
      <c r="K1" s="12" t="s">
        <v>159</v>
      </c>
      <c r="L1" s="12" t="s">
        <v>159</v>
      </c>
      <c r="M1" s="12" t="s">
        <v>159</v>
      </c>
      <c r="N1" s="12" t="s">
        <v>159</v>
      </c>
      <c r="O1" s="12" t="s">
        <v>159</v>
      </c>
      <c r="P1" s="12" t="s">
        <v>159</v>
      </c>
      <c r="Q1" s="12" t="s">
        <v>159</v>
      </c>
      <c r="R1" s="12" t="s">
        <v>159</v>
      </c>
      <c r="S1" s="12" t="s">
        <v>159</v>
      </c>
      <c r="T1" s="12" t="s">
        <v>159</v>
      </c>
      <c r="U1" s="12" t="s">
        <v>159</v>
      </c>
      <c r="V1" s="12" t="s">
        <v>159</v>
      </c>
      <c r="W1" s="12" t="s">
        <v>159</v>
      </c>
      <c r="X1" s="12" t="s">
        <v>159</v>
      </c>
      <c r="Y1" s="12" t="s">
        <v>159</v>
      </c>
      <c r="Z1" s="12" t="s">
        <v>159</v>
      </c>
      <c r="AA1" s="12" t="s">
        <v>159</v>
      </c>
      <c r="AB1" s="12" t="s">
        <v>159</v>
      </c>
      <c r="AC1" s="12" t="s">
        <v>159</v>
      </c>
      <c r="AD1" s="12" t="s">
        <v>159</v>
      </c>
      <c r="AE1" s="12" t="s">
        <v>159</v>
      </c>
      <c r="AF1" s="12" t="s">
        <v>159</v>
      </c>
      <c r="AG1" s="12" t="s">
        <v>159</v>
      </c>
      <c r="AH1" s="12" t="s">
        <v>159</v>
      </c>
      <c r="AI1" s="12" t="s">
        <v>159</v>
      </c>
      <c r="AJ1" s="12" t="s">
        <v>159</v>
      </c>
      <c r="AK1" s="12" t="s">
        <v>159</v>
      </c>
      <c r="AL1" s="12" t="s">
        <v>159</v>
      </c>
      <c r="AM1" s="12" t="s">
        <v>159</v>
      </c>
      <c r="AN1" s="12" t="s">
        <v>159</v>
      </c>
      <c r="AO1" s="12" t="s">
        <v>159</v>
      </c>
      <c r="AP1" s="12" t="s">
        <v>159</v>
      </c>
      <c r="AQ1" s="12" t="s">
        <v>159</v>
      </c>
      <c r="AR1" s="12" t="s">
        <v>159</v>
      </c>
      <c r="AS1" s="12" t="s">
        <v>159</v>
      </c>
      <c r="AT1" s="12" t="s">
        <v>159</v>
      </c>
      <c r="AU1" s="12" t="s">
        <v>159</v>
      </c>
      <c r="AV1" s="12" t="s">
        <v>159</v>
      </c>
      <c r="AW1" s="12" t="s">
        <v>159</v>
      </c>
      <c r="AX1" s="12" t="s">
        <v>159</v>
      </c>
      <c r="AY1" s="12" t="s">
        <v>159</v>
      </c>
      <c r="AZ1" s="12" t="s">
        <v>159</v>
      </c>
      <c r="BA1" s="12" t="s">
        <v>159</v>
      </c>
      <c r="BB1" s="12" t="s">
        <v>159</v>
      </c>
      <c r="BC1" s="12" t="s">
        <v>159</v>
      </c>
      <c r="BD1" s="12" t="s">
        <v>159</v>
      </c>
      <c r="BE1" s="12" t="s">
        <v>159</v>
      </c>
      <c r="BF1" s="12" t="s">
        <v>159</v>
      </c>
      <c r="BG1" s="12" t="s">
        <v>159</v>
      </c>
      <c r="BH1" s="12" t="s">
        <v>159</v>
      </c>
      <c r="BI1" s="12" t="s">
        <v>159</v>
      </c>
      <c r="BJ1" s="12" t="s">
        <v>159</v>
      </c>
      <c r="BK1" s="12" t="s">
        <v>159</v>
      </c>
      <c r="BL1" s="12" t="s">
        <v>159</v>
      </c>
      <c r="BM1" s="12" t="s">
        <v>159</v>
      </c>
      <c r="BN1" s="12" t="s">
        <v>159</v>
      </c>
      <c r="BO1" s="12" t="s">
        <v>159</v>
      </c>
      <c r="BP1" s="12" t="s">
        <v>159</v>
      </c>
      <c r="BQ1" s="12" t="s">
        <v>159</v>
      </c>
      <c r="BR1" s="12" t="s">
        <v>159</v>
      </c>
      <c r="BS1" s="12" t="s">
        <v>159</v>
      </c>
      <c r="BT1" s="12" t="s">
        <v>159</v>
      </c>
      <c r="BU1" s="12" t="s">
        <v>159</v>
      </c>
      <c r="BV1" s="12" t="s">
        <v>159</v>
      </c>
      <c r="BW1" s="12" t="s">
        <v>159</v>
      </c>
      <c r="BX1" s="12" t="s">
        <v>159</v>
      </c>
      <c r="BY1" s="12" t="s">
        <v>159</v>
      </c>
      <c r="BZ1" s="12" t="s">
        <v>159</v>
      </c>
      <c r="CA1" s="12" t="s">
        <v>159</v>
      </c>
      <c r="CB1" s="6" t="s">
        <v>42</v>
      </c>
      <c r="CC1" s="6" t="s">
        <v>42</v>
      </c>
      <c r="CD1" s="6" t="s">
        <v>42</v>
      </c>
      <c r="CE1" s="6" t="s">
        <v>42</v>
      </c>
      <c r="CF1" s="6" t="s">
        <v>42</v>
      </c>
      <c r="CG1" s="6" t="s">
        <v>42</v>
      </c>
      <c r="CH1" s="6" t="s">
        <v>42</v>
      </c>
      <c r="CI1" s="6" t="s">
        <v>42</v>
      </c>
      <c r="CJ1" s="6" t="s">
        <v>42</v>
      </c>
      <c r="CK1" s="6" t="s">
        <v>42</v>
      </c>
      <c r="CL1" s="6" t="s">
        <v>42</v>
      </c>
      <c r="CM1" s="6" t="s">
        <v>42</v>
      </c>
      <c r="CN1" s="6" t="s">
        <v>42</v>
      </c>
      <c r="CO1" s="6" t="s">
        <v>42</v>
      </c>
      <c r="CP1" s="6" t="s">
        <v>42</v>
      </c>
      <c r="CQ1" s="6" t="s">
        <v>42</v>
      </c>
      <c r="CR1" s="6" t="s">
        <v>42</v>
      </c>
      <c r="CS1" s="6" t="s">
        <v>42</v>
      </c>
      <c r="CT1" s="6" t="s">
        <v>42</v>
      </c>
      <c r="CU1" s="6" t="s">
        <v>42</v>
      </c>
      <c r="CV1" s="6" t="s">
        <v>42</v>
      </c>
      <c r="CW1" s="6" t="s">
        <v>42</v>
      </c>
      <c r="CX1" s="6" t="s">
        <v>42</v>
      </c>
      <c r="CY1" s="6" t="s">
        <v>42</v>
      </c>
      <c r="CZ1" s="6" t="s">
        <v>42</v>
      </c>
      <c r="DA1" s="6" t="s">
        <v>42</v>
      </c>
      <c r="DB1" s="6" t="s">
        <v>42</v>
      </c>
      <c r="DC1" s="6" t="s">
        <v>42</v>
      </c>
      <c r="DD1" s="6" t="s">
        <v>42</v>
      </c>
      <c r="DE1" s="6" t="s">
        <v>42</v>
      </c>
      <c r="DF1" s="6" t="s">
        <v>42</v>
      </c>
      <c r="DG1" s="6" t="s">
        <v>42</v>
      </c>
      <c r="DH1" s="6" t="s">
        <v>42</v>
      </c>
      <c r="DI1" s="6" t="s">
        <v>42</v>
      </c>
      <c r="DJ1" s="6" t="s">
        <v>42</v>
      </c>
      <c r="DK1" s="6" t="s">
        <v>42</v>
      </c>
      <c r="DL1" s="6" t="s">
        <v>42</v>
      </c>
      <c r="DM1" s="6" t="s">
        <v>42</v>
      </c>
      <c r="DN1" s="6" t="s">
        <v>42</v>
      </c>
      <c r="DO1" s="6" t="s">
        <v>42</v>
      </c>
      <c r="DP1" s="6" t="s">
        <v>42</v>
      </c>
      <c r="DQ1" s="6" t="s">
        <v>42</v>
      </c>
      <c r="DR1" s="6" t="s">
        <v>42</v>
      </c>
      <c r="DS1" s="6" t="s">
        <v>42</v>
      </c>
      <c r="DT1" s="6" t="s">
        <v>42</v>
      </c>
      <c r="DU1" s="6" t="s">
        <v>42</v>
      </c>
      <c r="DV1" s="6" t="s">
        <v>42</v>
      </c>
      <c r="DW1" s="6" t="s">
        <v>42</v>
      </c>
      <c r="DX1" s="6" t="s">
        <v>42</v>
      </c>
      <c r="DY1" s="6" t="s">
        <v>42</v>
      </c>
      <c r="DZ1" s="6" t="s">
        <v>42</v>
      </c>
      <c r="EA1" s="6" t="s">
        <v>42</v>
      </c>
      <c r="EB1" s="6" t="s">
        <v>42</v>
      </c>
      <c r="EC1" s="6" t="s">
        <v>42</v>
      </c>
      <c r="ED1" s="6" t="s">
        <v>42</v>
      </c>
      <c r="EE1" s="6" t="s">
        <v>42</v>
      </c>
      <c r="EF1" s="6" t="s">
        <v>42</v>
      </c>
      <c r="EG1" s="6" t="s">
        <v>42</v>
      </c>
      <c r="EH1" s="6" t="s">
        <v>42</v>
      </c>
      <c r="EI1" s="6" t="s">
        <v>42</v>
      </c>
      <c r="EJ1" s="6" t="s">
        <v>42</v>
      </c>
      <c r="EK1" s="6" t="s">
        <v>42</v>
      </c>
      <c r="EL1" s="6" t="s">
        <v>42</v>
      </c>
      <c r="EM1" s="6" t="s">
        <v>42</v>
      </c>
      <c r="EN1" s="6" t="s">
        <v>42</v>
      </c>
      <c r="EO1" s="6" t="s">
        <v>42</v>
      </c>
      <c r="EP1" s="6" t="s">
        <v>42</v>
      </c>
      <c r="EQ1" s="6" t="s">
        <v>42</v>
      </c>
      <c r="ER1" s="6" t="s">
        <v>42</v>
      </c>
      <c r="ES1" s="6" t="s">
        <v>42</v>
      </c>
      <c r="ET1" s="6" t="s">
        <v>42</v>
      </c>
      <c r="EU1" s="6" t="s">
        <v>42</v>
      </c>
      <c r="EV1" s="6" t="s">
        <v>42</v>
      </c>
      <c r="EW1" s="6" t="s">
        <v>42</v>
      </c>
      <c r="EX1" s="6" t="s">
        <v>42</v>
      </c>
      <c r="EY1" s="6" t="s">
        <v>42</v>
      </c>
      <c r="EZ1" s="6" t="s">
        <v>42</v>
      </c>
      <c r="FA1" s="6" t="s">
        <v>42</v>
      </c>
      <c r="FB1" s="6" t="s">
        <v>42</v>
      </c>
      <c r="FC1" s="6" t="s">
        <v>42</v>
      </c>
      <c r="FD1" s="6" t="s">
        <v>42</v>
      </c>
      <c r="FE1" s="6" t="s">
        <v>42</v>
      </c>
      <c r="FF1" s="6" t="s">
        <v>42</v>
      </c>
      <c r="FG1" s="6" t="s">
        <v>42</v>
      </c>
      <c r="FH1" s="6" t="s">
        <v>42</v>
      </c>
      <c r="FI1" s="6" t="s">
        <v>42</v>
      </c>
      <c r="FJ1" s="6" t="s">
        <v>42</v>
      </c>
      <c r="FK1" s="6" t="s">
        <v>42</v>
      </c>
      <c r="FL1" s="6" t="s">
        <v>42</v>
      </c>
      <c r="FM1" s="6" t="s">
        <v>42</v>
      </c>
      <c r="FN1" s="6" t="s">
        <v>42</v>
      </c>
      <c r="FO1" s="6" t="s">
        <v>42</v>
      </c>
      <c r="FP1" s="6" t="s">
        <v>42</v>
      </c>
      <c r="FQ1" s="6" t="s">
        <v>42</v>
      </c>
      <c r="FR1" s="4" t="s">
        <v>560</v>
      </c>
      <c r="FS1" s="4" t="s">
        <v>560</v>
      </c>
      <c r="FT1" s="4" t="s">
        <v>560</v>
      </c>
      <c r="FU1" s="4" t="s">
        <v>560</v>
      </c>
      <c r="FV1" s="4" t="s">
        <v>560</v>
      </c>
      <c r="FW1" s="4" t="s">
        <v>560</v>
      </c>
      <c r="FX1" s="4" t="s">
        <v>560</v>
      </c>
      <c r="FY1" s="4" t="s">
        <v>560</v>
      </c>
      <c r="FZ1" s="4" t="s">
        <v>560</v>
      </c>
      <c r="GA1" s="4" t="s">
        <v>560</v>
      </c>
      <c r="GB1" s="4" t="s">
        <v>560</v>
      </c>
      <c r="GC1" s="4" t="s">
        <v>560</v>
      </c>
      <c r="GD1" s="4" t="s">
        <v>560</v>
      </c>
      <c r="GE1" s="4" t="s">
        <v>560</v>
      </c>
      <c r="GF1" s="4" t="s">
        <v>560</v>
      </c>
      <c r="GG1" s="4" t="s">
        <v>560</v>
      </c>
      <c r="GH1" s="4" t="s">
        <v>560</v>
      </c>
      <c r="GI1" s="4" t="s">
        <v>560</v>
      </c>
      <c r="GJ1" s="4" t="s">
        <v>560</v>
      </c>
      <c r="GK1" s="4" t="s">
        <v>560</v>
      </c>
      <c r="GL1" s="4" t="s">
        <v>560</v>
      </c>
      <c r="GM1" s="4" t="s">
        <v>560</v>
      </c>
      <c r="GN1" s="4" t="s">
        <v>560</v>
      </c>
      <c r="GO1" s="4" t="s">
        <v>560</v>
      </c>
      <c r="GP1" s="4" t="s">
        <v>560</v>
      </c>
      <c r="GQ1" s="4" t="s">
        <v>560</v>
      </c>
      <c r="GR1" s="4" t="s">
        <v>560</v>
      </c>
      <c r="GS1" s="4" t="s">
        <v>560</v>
      </c>
      <c r="GT1" s="4" t="s">
        <v>560</v>
      </c>
      <c r="GU1" s="4" t="s">
        <v>560</v>
      </c>
      <c r="GV1" s="4" t="s">
        <v>560</v>
      </c>
      <c r="GW1" s="4" t="s">
        <v>560</v>
      </c>
      <c r="GX1" s="4" t="s">
        <v>560</v>
      </c>
      <c r="GY1" s="4" t="s">
        <v>560</v>
      </c>
      <c r="GZ1" s="4" t="s">
        <v>560</v>
      </c>
      <c r="HA1" s="4" t="s">
        <v>560</v>
      </c>
      <c r="HB1" s="4" t="s">
        <v>560</v>
      </c>
      <c r="HC1" s="4" t="s">
        <v>560</v>
      </c>
      <c r="HD1" s="4" t="s">
        <v>560</v>
      </c>
      <c r="HE1" s="4" t="s">
        <v>560</v>
      </c>
      <c r="HF1" s="4" t="s">
        <v>560</v>
      </c>
      <c r="HG1" s="4" t="s">
        <v>560</v>
      </c>
      <c r="HH1" s="4" t="s">
        <v>560</v>
      </c>
      <c r="HI1" s="4" t="s">
        <v>560</v>
      </c>
      <c r="HJ1" s="4" t="s">
        <v>560</v>
      </c>
      <c r="HK1" s="4" t="s">
        <v>560</v>
      </c>
      <c r="HL1" s="4" t="s">
        <v>560</v>
      </c>
      <c r="HM1" s="4" t="s">
        <v>560</v>
      </c>
      <c r="HN1" s="4" t="s">
        <v>560</v>
      </c>
      <c r="HO1" s="4" t="s">
        <v>560</v>
      </c>
      <c r="HP1" s="4" t="s">
        <v>560</v>
      </c>
      <c r="HQ1" s="4" t="s">
        <v>560</v>
      </c>
      <c r="HR1" s="4" t="s">
        <v>560</v>
      </c>
      <c r="HS1" s="4" t="s">
        <v>560</v>
      </c>
      <c r="HT1" s="4" t="s">
        <v>560</v>
      </c>
      <c r="HU1" s="4" t="s">
        <v>560</v>
      </c>
      <c r="HV1" s="4" t="s">
        <v>560</v>
      </c>
      <c r="HW1" s="4" t="s">
        <v>560</v>
      </c>
      <c r="HX1" s="4" t="s">
        <v>560</v>
      </c>
      <c r="HY1" s="4" t="s">
        <v>560</v>
      </c>
      <c r="HZ1" s="4" t="s">
        <v>560</v>
      </c>
      <c r="IA1" s="4" t="s">
        <v>560</v>
      </c>
      <c r="IB1" s="4" t="s">
        <v>560</v>
      </c>
      <c r="IC1" s="4" t="s">
        <v>560</v>
      </c>
      <c r="ID1" s="4" t="s">
        <v>560</v>
      </c>
      <c r="IE1" s="4" t="s">
        <v>560</v>
      </c>
      <c r="IF1" s="4" t="s">
        <v>560</v>
      </c>
      <c r="IG1" s="4" t="s">
        <v>560</v>
      </c>
      <c r="IH1" s="4" t="s">
        <v>560</v>
      </c>
      <c r="II1" s="4" t="s">
        <v>560</v>
      </c>
      <c r="IJ1" s="4" t="s">
        <v>560</v>
      </c>
      <c r="IK1" s="4" t="s">
        <v>560</v>
      </c>
      <c r="IL1" s="4" t="s">
        <v>560</v>
      </c>
      <c r="IM1" s="4" t="s">
        <v>560</v>
      </c>
      <c r="IN1" s="24" t="s">
        <v>391</v>
      </c>
      <c r="IO1" s="24" t="s">
        <v>391</v>
      </c>
      <c r="IP1" s="24" t="s">
        <v>391</v>
      </c>
      <c r="IQ1" s="24" t="s">
        <v>391</v>
      </c>
      <c r="IR1" s="24" t="s">
        <v>391</v>
      </c>
      <c r="IS1" s="24" t="s">
        <v>391</v>
      </c>
      <c r="IT1" s="24" t="s">
        <v>391</v>
      </c>
      <c r="IU1" s="24" t="s">
        <v>391</v>
      </c>
      <c r="IV1" s="24" t="s">
        <v>391</v>
      </c>
      <c r="IW1" s="24" t="s">
        <v>391</v>
      </c>
      <c r="IX1" s="24" t="s">
        <v>391</v>
      </c>
      <c r="IY1" s="24" t="s">
        <v>391</v>
      </c>
      <c r="IZ1" s="24" t="s">
        <v>391</v>
      </c>
      <c r="JA1" s="24" t="s">
        <v>391</v>
      </c>
      <c r="JB1" s="24" t="s">
        <v>391</v>
      </c>
      <c r="JC1" s="24" t="s">
        <v>391</v>
      </c>
      <c r="JD1" s="24" t="s">
        <v>391</v>
      </c>
      <c r="JE1" s="24" t="s">
        <v>391</v>
      </c>
      <c r="JF1" s="24" t="s">
        <v>391</v>
      </c>
      <c r="JG1" s="24" t="s">
        <v>391</v>
      </c>
      <c r="JH1" s="24" t="s">
        <v>391</v>
      </c>
      <c r="JI1" s="24" t="s">
        <v>391</v>
      </c>
      <c r="JJ1" s="24" t="s">
        <v>391</v>
      </c>
      <c r="JK1" s="24" t="s">
        <v>391</v>
      </c>
      <c r="JL1" s="24" t="s">
        <v>391</v>
      </c>
      <c r="JM1" s="24" t="s">
        <v>391</v>
      </c>
      <c r="JN1" s="24" t="s">
        <v>391</v>
      </c>
      <c r="JO1" s="24" t="s">
        <v>391</v>
      </c>
      <c r="JP1" s="24" t="s">
        <v>391</v>
      </c>
      <c r="JQ1" s="24" t="s">
        <v>391</v>
      </c>
      <c r="JR1" s="24" t="s">
        <v>391</v>
      </c>
      <c r="JS1" s="24" t="s">
        <v>391</v>
      </c>
      <c r="JT1" s="24" t="s">
        <v>391</v>
      </c>
      <c r="JU1" s="24" t="s">
        <v>391</v>
      </c>
      <c r="JV1" s="24" t="s">
        <v>391</v>
      </c>
      <c r="JW1" s="24" t="s">
        <v>391</v>
      </c>
      <c r="JX1" s="24" t="s">
        <v>391</v>
      </c>
      <c r="JY1" s="24" t="s">
        <v>391</v>
      </c>
      <c r="JZ1" s="24" t="s">
        <v>391</v>
      </c>
      <c r="KA1" s="24" t="s">
        <v>391</v>
      </c>
      <c r="KB1" s="24" t="s">
        <v>391</v>
      </c>
      <c r="KC1" s="24" t="s">
        <v>391</v>
      </c>
      <c r="KD1" s="24" t="s">
        <v>391</v>
      </c>
      <c r="KE1" s="24" t="s">
        <v>391</v>
      </c>
      <c r="KF1" s="24" t="s">
        <v>391</v>
      </c>
      <c r="KG1" s="24" t="s">
        <v>391</v>
      </c>
      <c r="KH1" s="24" t="s">
        <v>391</v>
      </c>
      <c r="KI1" s="24" t="s">
        <v>391</v>
      </c>
      <c r="KJ1" s="24" t="s">
        <v>391</v>
      </c>
      <c r="KK1" s="24" t="s">
        <v>391</v>
      </c>
      <c r="KL1" s="24" t="s">
        <v>391</v>
      </c>
      <c r="KM1" s="24" t="s">
        <v>391</v>
      </c>
      <c r="KN1" s="24" t="s">
        <v>391</v>
      </c>
      <c r="KO1" s="24" t="s">
        <v>391</v>
      </c>
      <c r="KP1" s="24" t="s">
        <v>391</v>
      </c>
      <c r="KQ1" s="24" t="s">
        <v>391</v>
      </c>
      <c r="KR1" s="24" t="s">
        <v>391</v>
      </c>
      <c r="KS1" s="24" t="s">
        <v>391</v>
      </c>
      <c r="KT1" s="24" t="s">
        <v>391</v>
      </c>
      <c r="KU1" s="24" t="s">
        <v>391</v>
      </c>
      <c r="KV1" s="24" t="s">
        <v>391</v>
      </c>
      <c r="KW1" s="24" t="s">
        <v>391</v>
      </c>
      <c r="KX1" s="24" t="s">
        <v>391</v>
      </c>
      <c r="KY1" s="24" t="s">
        <v>391</v>
      </c>
      <c r="KZ1" s="24" t="s">
        <v>391</v>
      </c>
      <c r="LA1" s="24" t="s">
        <v>391</v>
      </c>
      <c r="LB1" s="24" t="s">
        <v>391</v>
      </c>
      <c r="LC1" s="24" t="s">
        <v>391</v>
      </c>
      <c r="LD1" s="24" t="s">
        <v>391</v>
      </c>
      <c r="LE1" s="24" t="s">
        <v>391</v>
      </c>
      <c r="LF1" s="24" t="s">
        <v>391</v>
      </c>
      <c r="LG1" s="24" t="s">
        <v>391</v>
      </c>
      <c r="LH1" s="24" t="s">
        <v>391</v>
      </c>
      <c r="LI1" s="24" t="s">
        <v>391</v>
      </c>
      <c r="LJ1" s="24" t="s">
        <v>391</v>
      </c>
      <c r="LK1" s="24" t="s">
        <v>391</v>
      </c>
      <c r="LL1" s="24" t="s">
        <v>391</v>
      </c>
      <c r="LM1" s="24" t="s">
        <v>391</v>
      </c>
      <c r="LN1" s="23" t="s">
        <v>473</v>
      </c>
      <c r="LO1" s="23" t="s">
        <v>473</v>
      </c>
      <c r="LP1" s="23" t="s">
        <v>473</v>
      </c>
      <c r="LQ1" s="23" t="s">
        <v>473</v>
      </c>
      <c r="LR1" s="23" t="s">
        <v>473</v>
      </c>
      <c r="LS1" s="23" t="s">
        <v>473</v>
      </c>
      <c r="LT1" s="23" t="s">
        <v>473</v>
      </c>
      <c r="LU1" s="23" t="s">
        <v>473</v>
      </c>
      <c r="LV1" s="23" t="s">
        <v>473</v>
      </c>
      <c r="LW1" s="23" t="s">
        <v>473</v>
      </c>
      <c r="LX1" s="23" t="s">
        <v>473</v>
      </c>
      <c r="LY1" s="23" t="s">
        <v>473</v>
      </c>
      <c r="LZ1" s="23" t="s">
        <v>473</v>
      </c>
      <c r="MA1" s="23" t="s">
        <v>473</v>
      </c>
      <c r="MB1" s="23" t="s">
        <v>473</v>
      </c>
      <c r="MC1" s="23" t="s">
        <v>473</v>
      </c>
      <c r="MD1" s="23" t="s">
        <v>473</v>
      </c>
      <c r="ME1" s="23" t="s">
        <v>473</v>
      </c>
      <c r="MF1" s="23" t="s">
        <v>473</v>
      </c>
      <c r="MG1" s="23" t="s">
        <v>473</v>
      </c>
      <c r="MH1" s="23" t="s">
        <v>473</v>
      </c>
      <c r="MI1" s="23" t="s">
        <v>473</v>
      </c>
      <c r="MJ1" s="23" t="s">
        <v>473</v>
      </c>
      <c r="MK1" s="23" t="s">
        <v>473</v>
      </c>
      <c r="ML1" s="23" t="s">
        <v>473</v>
      </c>
      <c r="MM1" s="23" t="s">
        <v>473</v>
      </c>
      <c r="MN1" s="23" t="s">
        <v>473</v>
      </c>
      <c r="MO1" s="23" t="s">
        <v>473</v>
      </c>
      <c r="MP1" s="23" t="s">
        <v>473</v>
      </c>
      <c r="MQ1" s="23" t="s">
        <v>473</v>
      </c>
      <c r="MR1" s="23" t="s">
        <v>473</v>
      </c>
      <c r="MS1" s="23" t="s">
        <v>473</v>
      </c>
      <c r="MT1" s="23" t="s">
        <v>473</v>
      </c>
      <c r="MU1" s="23" t="s">
        <v>473</v>
      </c>
      <c r="MV1" s="23" t="s">
        <v>473</v>
      </c>
      <c r="MW1" s="23" t="s">
        <v>473</v>
      </c>
      <c r="MX1" s="37" t="s">
        <v>559</v>
      </c>
      <c r="MY1" s="37" t="s">
        <v>559</v>
      </c>
      <c r="MZ1" s="37" t="s">
        <v>559</v>
      </c>
      <c r="NA1" s="37" t="s">
        <v>559</v>
      </c>
      <c r="NB1" s="37" t="s">
        <v>559</v>
      </c>
      <c r="NC1" s="37" t="s">
        <v>559</v>
      </c>
      <c r="ND1" s="37" t="s">
        <v>559</v>
      </c>
      <c r="NE1" s="37" t="s">
        <v>559</v>
      </c>
      <c r="NF1" s="37" t="s">
        <v>559</v>
      </c>
      <c r="NG1" s="37" t="s">
        <v>559</v>
      </c>
      <c r="NH1" s="37" t="s">
        <v>559</v>
      </c>
      <c r="NI1" s="37" t="s">
        <v>559</v>
      </c>
      <c r="NJ1" s="37" t="s">
        <v>559</v>
      </c>
      <c r="NK1" s="37" t="s">
        <v>559</v>
      </c>
      <c r="NL1" s="37" t="s">
        <v>559</v>
      </c>
      <c r="NM1" s="37" t="s">
        <v>559</v>
      </c>
      <c r="NN1" s="37" t="s">
        <v>559</v>
      </c>
      <c r="NO1" s="37" t="s">
        <v>559</v>
      </c>
      <c r="NP1" s="37" t="s">
        <v>559</v>
      </c>
      <c r="NQ1" s="37" t="s">
        <v>559</v>
      </c>
      <c r="NR1" s="37" t="s">
        <v>559</v>
      </c>
      <c r="NS1" s="37" t="s">
        <v>559</v>
      </c>
      <c r="NT1" s="37" t="s">
        <v>559</v>
      </c>
      <c r="NU1" s="37" t="s">
        <v>559</v>
      </c>
      <c r="NV1" s="37" t="s">
        <v>559</v>
      </c>
      <c r="NW1" s="37" t="s">
        <v>559</v>
      </c>
      <c r="NX1" s="37" t="s">
        <v>559</v>
      </c>
      <c r="NY1" s="37" t="s">
        <v>559</v>
      </c>
    </row>
    <row r="2" spans="1:389" x14ac:dyDescent="0.25">
      <c r="A2" t="s">
        <v>606</v>
      </c>
      <c r="J2" t="s">
        <v>200</v>
      </c>
      <c r="K2" t="s">
        <v>199</v>
      </c>
      <c r="L2" t="s">
        <v>199</v>
      </c>
      <c r="M2" t="s">
        <v>199</v>
      </c>
      <c r="N2" t="s">
        <v>199</v>
      </c>
      <c r="O2" t="s">
        <v>199</v>
      </c>
      <c r="P2" t="s">
        <v>199</v>
      </c>
      <c r="Q2" t="s">
        <v>199</v>
      </c>
      <c r="R2" t="s">
        <v>199</v>
      </c>
      <c r="S2" t="s">
        <v>199</v>
      </c>
      <c r="T2" t="s">
        <v>211</v>
      </c>
      <c r="U2" t="s">
        <v>211</v>
      </c>
      <c r="V2" t="s">
        <v>211</v>
      </c>
      <c r="W2" t="s">
        <v>214</v>
      </c>
      <c r="X2" t="s">
        <v>214</v>
      </c>
      <c r="Y2" t="s">
        <v>214</v>
      </c>
      <c r="Z2" t="s">
        <v>214</v>
      </c>
      <c r="AA2" t="s">
        <v>214</v>
      </c>
      <c r="AB2" t="s">
        <v>214</v>
      </c>
      <c r="AC2" t="s">
        <v>214</v>
      </c>
      <c r="AD2" t="s">
        <v>214</v>
      </c>
      <c r="AE2" t="s">
        <v>214</v>
      </c>
      <c r="AF2" t="s">
        <v>214</v>
      </c>
      <c r="AG2" t="s">
        <v>214</v>
      </c>
      <c r="AH2" t="s">
        <v>214</v>
      </c>
      <c r="AI2" t="s">
        <v>214</v>
      </c>
      <c r="AJ2" t="s">
        <v>214</v>
      </c>
      <c r="AK2" t="s">
        <v>251</v>
      </c>
      <c r="AL2" t="s">
        <v>252</v>
      </c>
      <c r="AM2" t="s">
        <v>252</v>
      </c>
      <c r="AN2" t="s">
        <v>252</v>
      </c>
      <c r="AO2" t="s">
        <v>252</v>
      </c>
      <c r="AP2" t="s">
        <v>252</v>
      </c>
      <c r="AQ2" t="s">
        <v>252</v>
      </c>
      <c r="AR2" t="s">
        <v>252</v>
      </c>
      <c r="AS2" t="s">
        <v>252</v>
      </c>
      <c r="AT2" t="s">
        <v>252</v>
      </c>
      <c r="AU2" t="s">
        <v>260</v>
      </c>
      <c r="AV2" t="s">
        <v>260</v>
      </c>
      <c r="AW2" t="s">
        <v>260</v>
      </c>
      <c r="AX2" t="s">
        <v>260</v>
      </c>
      <c r="AY2" t="s">
        <v>260</v>
      </c>
      <c r="AZ2" t="s">
        <v>260</v>
      </c>
      <c r="BA2" t="s">
        <v>260</v>
      </c>
      <c r="BB2" t="s">
        <v>260</v>
      </c>
      <c r="BC2" t="s">
        <v>260</v>
      </c>
      <c r="BD2" t="s">
        <v>260</v>
      </c>
      <c r="BE2" t="s">
        <v>260</v>
      </c>
      <c r="BF2" t="s">
        <v>260</v>
      </c>
      <c r="BG2" t="s">
        <v>253</v>
      </c>
      <c r="BH2" t="s">
        <v>253</v>
      </c>
      <c r="BI2" t="s">
        <v>253</v>
      </c>
      <c r="BJ2" t="s">
        <v>253</v>
      </c>
      <c r="BK2" t="s">
        <v>253</v>
      </c>
      <c r="BL2" t="s">
        <v>253</v>
      </c>
      <c r="BM2" t="s">
        <v>253</v>
      </c>
      <c r="BN2" t="s">
        <v>253</v>
      </c>
      <c r="BO2" t="s">
        <v>253</v>
      </c>
      <c r="BP2" t="s">
        <v>253</v>
      </c>
      <c r="BQ2" t="s">
        <v>253</v>
      </c>
      <c r="BR2" t="s">
        <v>253</v>
      </c>
      <c r="BS2" t="s">
        <v>287</v>
      </c>
      <c r="BT2" t="s">
        <v>287</v>
      </c>
      <c r="BU2" t="s">
        <v>287</v>
      </c>
      <c r="BV2" t="s">
        <v>287</v>
      </c>
      <c r="BW2" t="s">
        <v>287</v>
      </c>
      <c r="BX2" t="s">
        <v>287</v>
      </c>
      <c r="BY2" t="s">
        <v>287</v>
      </c>
      <c r="BZ2" t="s">
        <v>287</v>
      </c>
      <c r="CA2" t="s">
        <v>287</v>
      </c>
      <c r="CB2" t="s">
        <v>160</v>
      </c>
      <c r="CC2" t="s">
        <v>160</v>
      </c>
      <c r="CD2" t="s">
        <v>160</v>
      </c>
      <c r="CE2" t="s">
        <v>162</v>
      </c>
      <c r="CF2" t="s">
        <v>162</v>
      </c>
      <c r="CG2" t="s">
        <v>162</v>
      </c>
      <c r="CH2" t="s">
        <v>170</v>
      </c>
      <c r="CI2" t="s">
        <v>546</v>
      </c>
      <c r="CJ2" t="s">
        <v>56</v>
      </c>
      <c r="CK2" t="s">
        <v>69</v>
      </c>
      <c r="CL2" t="s">
        <v>66</v>
      </c>
      <c r="CM2" t="s">
        <v>66</v>
      </c>
      <c r="CN2" t="s">
        <v>66</v>
      </c>
      <c r="CO2" t="s">
        <v>66</v>
      </c>
      <c r="CP2" t="s">
        <v>66</v>
      </c>
      <c r="CQ2" t="s">
        <v>66</v>
      </c>
      <c r="CR2" t="s">
        <v>66</v>
      </c>
      <c r="CS2" t="s">
        <v>66</v>
      </c>
      <c r="CT2" t="s">
        <v>70</v>
      </c>
      <c r="CU2" t="s">
        <v>547</v>
      </c>
      <c r="CV2" t="s">
        <v>71</v>
      </c>
      <c r="CW2" t="s">
        <v>87</v>
      </c>
      <c r="CX2" t="s">
        <v>87</v>
      </c>
      <c r="CY2" t="s">
        <v>87</v>
      </c>
      <c r="CZ2" t="s">
        <v>87</v>
      </c>
      <c r="DA2" t="s">
        <v>87</v>
      </c>
      <c r="DB2" t="s">
        <v>87</v>
      </c>
      <c r="DC2" t="s">
        <v>87</v>
      </c>
      <c r="DD2" t="s">
        <v>87</v>
      </c>
      <c r="DE2" t="s">
        <v>89</v>
      </c>
      <c r="DF2" t="s">
        <v>90</v>
      </c>
      <c r="DG2" t="s">
        <v>104</v>
      </c>
      <c r="DH2" t="s">
        <v>104</v>
      </c>
      <c r="DI2" t="s">
        <v>104</v>
      </c>
      <c r="DJ2" t="s">
        <v>104</v>
      </c>
      <c r="DK2" t="s">
        <v>104</v>
      </c>
      <c r="DL2" t="s">
        <v>104</v>
      </c>
      <c r="DM2" t="s">
        <v>104</v>
      </c>
      <c r="DN2" t="s">
        <v>104</v>
      </c>
      <c r="DO2" t="s">
        <v>104</v>
      </c>
      <c r="DP2" t="s">
        <v>104</v>
      </c>
      <c r="DQ2" t="s">
        <v>104</v>
      </c>
      <c r="DR2" t="s">
        <v>104</v>
      </c>
      <c r="DS2" t="s">
        <v>104</v>
      </c>
      <c r="DT2" t="s">
        <v>104</v>
      </c>
      <c r="DU2" t="s">
        <v>104</v>
      </c>
      <c r="DV2" t="s">
        <v>104</v>
      </c>
      <c r="DW2" t="s">
        <v>104</v>
      </c>
      <c r="DX2" t="s">
        <v>104</v>
      </c>
      <c r="DY2" t="s">
        <v>104</v>
      </c>
      <c r="DZ2" t="s">
        <v>104</v>
      </c>
      <c r="EA2" t="s">
        <v>104</v>
      </c>
      <c r="EB2" t="s">
        <v>104</v>
      </c>
      <c r="EC2" t="s">
        <v>104</v>
      </c>
      <c r="ED2" t="s">
        <v>104</v>
      </c>
      <c r="EE2" t="s">
        <v>104</v>
      </c>
      <c r="EF2" t="s">
        <v>104</v>
      </c>
      <c r="EG2" t="s">
        <v>104</v>
      </c>
      <c r="EH2" t="s">
        <v>104</v>
      </c>
      <c r="EI2" t="s">
        <v>104</v>
      </c>
      <c r="EJ2" t="s">
        <v>104</v>
      </c>
      <c r="EK2" t="s">
        <v>104</v>
      </c>
      <c r="EL2" t="s">
        <v>104</v>
      </c>
      <c r="EM2" t="s">
        <v>108</v>
      </c>
      <c r="EN2" t="s">
        <v>108</v>
      </c>
      <c r="EO2" t="s">
        <v>108</v>
      </c>
      <c r="EP2" t="s">
        <v>133</v>
      </c>
      <c r="EQ2" t="s">
        <v>133</v>
      </c>
      <c r="ER2" t="s">
        <v>133</v>
      </c>
      <c r="ES2" t="s">
        <v>143</v>
      </c>
      <c r="ET2" t="s">
        <v>144</v>
      </c>
      <c r="EU2" t="s">
        <v>144</v>
      </c>
      <c r="EV2" t="s">
        <v>144</v>
      </c>
      <c r="EW2" t="s">
        <v>144</v>
      </c>
      <c r="EX2" t="s">
        <v>144</v>
      </c>
      <c r="EY2" t="s">
        <v>144</v>
      </c>
      <c r="EZ2" t="s">
        <v>144</v>
      </c>
      <c r="FA2" t="s">
        <v>144</v>
      </c>
      <c r="FB2" t="s">
        <v>144</v>
      </c>
      <c r="FC2" t="s">
        <v>144</v>
      </c>
      <c r="FD2" t="s">
        <v>144</v>
      </c>
      <c r="FE2" t="s">
        <v>144</v>
      </c>
      <c r="FF2" t="s">
        <v>152</v>
      </c>
      <c r="FG2" t="s">
        <v>152</v>
      </c>
      <c r="FH2" t="s">
        <v>152</v>
      </c>
      <c r="FI2" t="s">
        <v>152</v>
      </c>
      <c r="FJ2" t="s">
        <v>152</v>
      </c>
      <c r="FK2" t="s">
        <v>152</v>
      </c>
      <c r="FL2" t="s">
        <v>152</v>
      </c>
      <c r="FM2" t="s">
        <v>152</v>
      </c>
      <c r="FN2" t="s">
        <v>304</v>
      </c>
      <c r="FO2" t="s">
        <v>304</v>
      </c>
      <c r="FP2" t="s">
        <v>304</v>
      </c>
      <c r="FQ2" t="s">
        <v>304</v>
      </c>
      <c r="FR2" t="s">
        <v>274</v>
      </c>
      <c r="FS2" t="s">
        <v>278</v>
      </c>
      <c r="FT2" t="s">
        <v>278</v>
      </c>
      <c r="FU2" t="s">
        <v>281</v>
      </c>
      <c r="FV2" t="s">
        <v>281</v>
      </c>
      <c r="FW2" t="s">
        <v>281</v>
      </c>
      <c r="FX2" t="s">
        <v>281</v>
      </c>
      <c r="FY2" t="s">
        <v>281</v>
      </c>
      <c r="FZ2" t="s">
        <v>306</v>
      </c>
      <c r="GA2" t="s">
        <v>306</v>
      </c>
      <c r="GB2" t="s">
        <v>306</v>
      </c>
      <c r="GC2" t="s">
        <v>306</v>
      </c>
      <c r="GD2" t="s">
        <v>306</v>
      </c>
      <c r="GE2" t="s">
        <v>306</v>
      </c>
      <c r="GF2" t="s">
        <v>306</v>
      </c>
      <c r="GG2" t="s">
        <v>306</v>
      </c>
      <c r="GH2" t="s">
        <v>306</v>
      </c>
      <c r="GI2" t="s">
        <v>306</v>
      </c>
      <c r="GJ2" t="s">
        <v>306</v>
      </c>
      <c r="GK2" t="s">
        <v>307</v>
      </c>
      <c r="GL2" t="s">
        <v>307</v>
      </c>
      <c r="GM2" t="s">
        <v>307</v>
      </c>
      <c r="GN2" t="s">
        <v>307</v>
      </c>
      <c r="GO2" t="s">
        <v>307</v>
      </c>
      <c r="GP2" t="s">
        <v>307</v>
      </c>
      <c r="GQ2" t="s">
        <v>307</v>
      </c>
      <c r="GR2" t="s">
        <v>307</v>
      </c>
      <c r="GS2" t="s">
        <v>307</v>
      </c>
      <c r="GT2" t="s">
        <v>307</v>
      </c>
      <c r="GU2" t="s">
        <v>322</v>
      </c>
      <c r="GV2" t="s">
        <v>549</v>
      </c>
      <c r="GW2" t="s">
        <v>325</v>
      </c>
      <c r="GX2" t="s">
        <v>326</v>
      </c>
      <c r="GY2" t="s">
        <v>326</v>
      </c>
      <c r="GZ2" t="s">
        <v>326</v>
      </c>
      <c r="HA2" t="s">
        <v>326</v>
      </c>
      <c r="HB2" t="s">
        <v>337</v>
      </c>
      <c r="HC2" t="s">
        <v>337</v>
      </c>
      <c r="HD2" t="s">
        <v>337</v>
      </c>
      <c r="HE2" t="s">
        <v>337</v>
      </c>
      <c r="HF2" t="s">
        <v>337</v>
      </c>
      <c r="HG2" t="s">
        <v>337</v>
      </c>
      <c r="HH2" t="s">
        <v>337</v>
      </c>
      <c r="HI2" t="s">
        <v>337</v>
      </c>
      <c r="HJ2" t="s">
        <v>337</v>
      </c>
      <c r="HK2" t="s">
        <v>337</v>
      </c>
      <c r="HL2" t="s">
        <v>337</v>
      </c>
      <c r="HM2" t="s">
        <v>553</v>
      </c>
      <c r="HN2" t="s">
        <v>347</v>
      </c>
      <c r="HO2" t="s">
        <v>347</v>
      </c>
      <c r="HP2" t="s">
        <v>347</v>
      </c>
      <c r="HQ2" t="s">
        <v>347</v>
      </c>
      <c r="HR2" t="s">
        <v>347</v>
      </c>
      <c r="HS2" t="s">
        <v>347</v>
      </c>
      <c r="HT2" t="s">
        <v>347</v>
      </c>
      <c r="HU2" t="s">
        <v>347</v>
      </c>
      <c r="HV2" t="s">
        <v>347</v>
      </c>
      <c r="HW2" t="s">
        <v>347</v>
      </c>
      <c r="HX2" t="s">
        <v>347</v>
      </c>
      <c r="HY2" t="s">
        <v>347</v>
      </c>
      <c r="HZ2" t="s">
        <v>347</v>
      </c>
      <c r="IA2" t="s">
        <v>370</v>
      </c>
      <c r="IB2" t="s">
        <v>370</v>
      </c>
      <c r="IC2" t="s">
        <v>370</v>
      </c>
      <c r="ID2" t="s">
        <v>370</v>
      </c>
      <c r="IE2" t="s">
        <v>370</v>
      </c>
      <c r="IF2" t="s">
        <v>370</v>
      </c>
      <c r="IG2" t="s">
        <v>370</v>
      </c>
      <c r="IH2" t="s">
        <v>370</v>
      </c>
      <c r="II2" t="s">
        <v>370</v>
      </c>
      <c r="IJ2" t="s">
        <v>370</v>
      </c>
      <c r="IK2" t="s">
        <v>370</v>
      </c>
      <c r="IL2" t="s">
        <v>370</v>
      </c>
      <c r="IM2" t="s">
        <v>370</v>
      </c>
      <c r="IN2" t="s">
        <v>390</v>
      </c>
      <c r="IO2" t="s">
        <v>390</v>
      </c>
      <c r="IP2" t="s">
        <v>390</v>
      </c>
      <c r="IQ2" t="s">
        <v>390</v>
      </c>
      <c r="IR2" t="s">
        <v>390</v>
      </c>
      <c r="IS2" t="s">
        <v>390</v>
      </c>
      <c r="IT2" t="s">
        <v>390</v>
      </c>
      <c r="IU2" t="s">
        <v>390</v>
      </c>
      <c r="IV2" t="s">
        <v>390</v>
      </c>
      <c r="IW2" t="s">
        <v>390</v>
      </c>
      <c r="IX2" t="s">
        <v>390</v>
      </c>
      <c r="IY2" t="s">
        <v>390</v>
      </c>
      <c r="IZ2" t="s">
        <v>390</v>
      </c>
      <c r="JA2" t="s">
        <v>515</v>
      </c>
      <c r="JB2" t="s">
        <v>515</v>
      </c>
      <c r="JC2" t="s">
        <v>515</v>
      </c>
      <c r="JD2" t="s">
        <v>515</v>
      </c>
      <c r="JE2" t="s">
        <v>515</v>
      </c>
      <c r="JF2" t="s">
        <v>515</v>
      </c>
      <c r="JG2" t="s">
        <v>515</v>
      </c>
      <c r="JH2" t="s">
        <v>515</v>
      </c>
      <c r="JI2" t="s">
        <v>515</v>
      </c>
      <c r="JJ2" t="s">
        <v>515</v>
      </c>
      <c r="JK2" t="s">
        <v>515</v>
      </c>
      <c r="JL2" t="s">
        <v>515</v>
      </c>
      <c r="JM2" t="s">
        <v>515</v>
      </c>
      <c r="JN2" t="s">
        <v>406</v>
      </c>
      <c r="JO2" t="s">
        <v>406</v>
      </c>
      <c r="JP2" t="s">
        <v>406</v>
      </c>
      <c r="JQ2" t="s">
        <v>406</v>
      </c>
      <c r="JR2" t="s">
        <v>406</v>
      </c>
      <c r="JS2" t="s">
        <v>406</v>
      </c>
      <c r="JT2" t="s">
        <v>406</v>
      </c>
      <c r="JU2" t="s">
        <v>406</v>
      </c>
      <c r="JV2" t="s">
        <v>406</v>
      </c>
      <c r="JW2" t="s">
        <v>406</v>
      </c>
      <c r="JX2" t="s">
        <v>406</v>
      </c>
      <c r="JY2" t="s">
        <v>406</v>
      </c>
      <c r="JZ2" t="s">
        <v>428</v>
      </c>
      <c r="KA2" t="s">
        <v>428</v>
      </c>
      <c r="KB2" t="s">
        <v>428</v>
      </c>
      <c r="KC2" t="s">
        <v>428</v>
      </c>
      <c r="KD2" t="s">
        <v>428</v>
      </c>
      <c r="KE2" t="s">
        <v>428</v>
      </c>
      <c r="KF2" t="s">
        <v>428</v>
      </c>
      <c r="KG2" t="s">
        <v>428</v>
      </c>
      <c r="KH2" t="s">
        <v>428</v>
      </c>
      <c r="KI2" t="s">
        <v>428</v>
      </c>
      <c r="KJ2" t="s">
        <v>428</v>
      </c>
      <c r="KK2" t="s">
        <v>437</v>
      </c>
      <c r="KL2" t="s">
        <v>437</v>
      </c>
      <c r="KM2" t="s">
        <v>437</v>
      </c>
      <c r="KN2" t="s">
        <v>437</v>
      </c>
      <c r="KO2" t="s">
        <v>443</v>
      </c>
      <c r="KP2" t="s">
        <v>443</v>
      </c>
      <c r="KQ2" t="s">
        <v>443</v>
      </c>
      <c r="KR2" t="s">
        <v>443</v>
      </c>
      <c r="KS2" t="s">
        <v>443</v>
      </c>
      <c r="KT2" t="s">
        <v>443</v>
      </c>
      <c r="KU2" t="s">
        <v>443</v>
      </c>
      <c r="KV2" t="s">
        <v>443</v>
      </c>
      <c r="KW2" t="s">
        <v>443</v>
      </c>
      <c r="KX2" t="s">
        <v>443</v>
      </c>
      <c r="KY2" t="s">
        <v>443</v>
      </c>
      <c r="KZ2" t="s">
        <v>461</v>
      </c>
      <c r="LA2" t="s">
        <v>461</v>
      </c>
      <c r="LB2" t="s">
        <v>461</v>
      </c>
      <c r="LC2" t="s">
        <v>461</v>
      </c>
      <c r="LD2" t="s">
        <v>461</v>
      </c>
      <c r="LE2" t="s">
        <v>461</v>
      </c>
      <c r="LF2" t="s">
        <v>461</v>
      </c>
      <c r="LG2" t="s">
        <v>461</v>
      </c>
      <c r="LH2" t="s">
        <v>461</v>
      </c>
      <c r="LI2" t="s">
        <v>461</v>
      </c>
      <c r="LJ2" t="s">
        <v>461</v>
      </c>
      <c r="LK2" t="s">
        <v>466</v>
      </c>
      <c r="LL2" t="s">
        <v>466</v>
      </c>
      <c r="LM2" t="s">
        <v>466</v>
      </c>
      <c r="LN2" t="s">
        <v>474</v>
      </c>
      <c r="LO2" t="s">
        <v>474</v>
      </c>
      <c r="LP2" t="s">
        <v>474</v>
      </c>
      <c r="LQ2" t="s">
        <v>474</v>
      </c>
      <c r="LR2" t="s">
        <v>474</v>
      </c>
      <c r="LS2" t="s">
        <v>474</v>
      </c>
      <c r="LT2" t="s">
        <v>474</v>
      </c>
      <c r="LU2" t="s">
        <v>474</v>
      </c>
      <c r="LV2" t="s">
        <v>474</v>
      </c>
      <c r="LW2" t="s">
        <v>474</v>
      </c>
      <c r="LX2" t="s">
        <v>476</v>
      </c>
      <c r="LY2" t="s">
        <v>476</v>
      </c>
      <c r="LZ2" t="s">
        <v>476</v>
      </c>
      <c r="MA2" t="s">
        <v>476</v>
      </c>
      <c r="MB2" t="s">
        <v>476</v>
      </c>
      <c r="MC2" t="s">
        <v>476</v>
      </c>
      <c r="MD2" t="s">
        <v>484</v>
      </c>
      <c r="ME2" t="s">
        <v>484</v>
      </c>
      <c r="MF2" t="s">
        <v>484</v>
      </c>
      <c r="MG2" t="s">
        <v>484</v>
      </c>
      <c r="MH2" t="s">
        <v>484</v>
      </c>
      <c r="MI2" t="s">
        <v>484</v>
      </c>
      <c r="MJ2" t="s">
        <v>484</v>
      </c>
      <c r="MK2" t="s">
        <v>484</v>
      </c>
      <c r="ML2" t="s">
        <v>484</v>
      </c>
      <c r="MM2" t="s">
        <v>484</v>
      </c>
      <c r="MN2" t="s">
        <v>484</v>
      </c>
      <c r="MO2" t="s">
        <v>501</v>
      </c>
      <c r="MP2" t="s">
        <v>501</v>
      </c>
      <c r="MQ2" t="s">
        <v>501</v>
      </c>
      <c r="MR2" t="s">
        <v>501</v>
      </c>
      <c r="MS2" t="s">
        <v>519</v>
      </c>
      <c r="MT2" t="s">
        <v>519</v>
      </c>
      <c r="MU2" t="s">
        <v>519</v>
      </c>
      <c r="MV2" t="s">
        <v>519</v>
      </c>
      <c r="MW2" t="s">
        <v>519</v>
      </c>
      <c r="MX2" t="s">
        <v>561</v>
      </c>
      <c r="MY2" t="s">
        <v>563</v>
      </c>
      <c r="MZ2" t="s">
        <v>564</v>
      </c>
      <c r="NA2" t="s">
        <v>565</v>
      </c>
      <c r="NB2" t="s">
        <v>566</v>
      </c>
      <c r="NC2" t="s">
        <v>567</v>
      </c>
      <c r="ND2" t="s">
        <v>567</v>
      </c>
      <c r="NE2" t="s">
        <v>567</v>
      </c>
      <c r="NF2" t="s">
        <v>567</v>
      </c>
      <c r="NG2" t="s">
        <v>567</v>
      </c>
      <c r="NH2" t="s">
        <v>567</v>
      </c>
      <c r="NI2" t="s">
        <v>567</v>
      </c>
      <c r="NJ2" t="s">
        <v>567</v>
      </c>
      <c r="NK2" t="s">
        <v>567</v>
      </c>
      <c r="NL2" t="s">
        <v>567</v>
      </c>
      <c r="NM2" t="s">
        <v>574</v>
      </c>
      <c r="NN2" t="s">
        <v>574</v>
      </c>
      <c r="NO2" t="s">
        <v>574</v>
      </c>
      <c r="NP2" t="s">
        <v>587</v>
      </c>
      <c r="NQ2" t="s">
        <v>588</v>
      </c>
      <c r="NR2" t="s">
        <v>590</v>
      </c>
      <c r="NS2" t="s">
        <v>593</v>
      </c>
      <c r="NT2" t="s">
        <v>593</v>
      </c>
      <c r="NU2" t="s">
        <v>595</v>
      </c>
      <c r="NV2" t="s">
        <v>595</v>
      </c>
      <c r="NW2" t="s">
        <v>596</v>
      </c>
      <c r="NX2" t="s">
        <v>596</v>
      </c>
      <c r="NY2" t="s">
        <v>600</v>
      </c>
    </row>
    <row r="3" spans="1:389" x14ac:dyDescent="0.25">
      <c r="A3" t="s">
        <v>40</v>
      </c>
      <c r="J3" t="s">
        <v>198</v>
      </c>
      <c r="K3" t="s">
        <v>88</v>
      </c>
      <c r="L3" t="s">
        <v>88</v>
      </c>
      <c r="M3" t="s">
        <v>88</v>
      </c>
      <c r="N3" t="s">
        <v>88</v>
      </c>
      <c r="O3" t="s">
        <v>88</v>
      </c>
      <c r="P3" t="s">
        <v>88</v>
      </c>
      <c r="Q3" t="s">
        <v>88</v>
      </c>
      <c r="R3" t="s">
        <v>88</v>
      </c>
      <c r="S3" t="s">
        <v>88</v>
      </c>
      <c r="T3" t="s">
        <v>88</v>
      </c>
      <c r="U3" t="s">
        <v>88</v>
      </c>
      <c r="V3" t="s">
        <v>88</v>
      </c>
      <c r="W3" t="s">
        <v>88</v>
      </c>
      <c r="X3" t="s">
        <v>88</v>
      </c>
      <c r="Y3" t="s">
        <v>88</v>
      </c>
      <c r="Z3" t="s">
        <v>88</v>
      </c>
      <c r="AA3" t="s">
        <v>88</v>
      </c>
      <c r="AB3" t="s">
        <v>88</v>
      </c>
      <c r="AC3" t="s">
        <v>88</v>
      </c>
      <c r="AD3" t="s">
        <v>88</v>
      </c>
      <c r="AE3" t="s">
        <v>88</v>
      </c>
      <c r="AF3" t="s">
        <v>88</v>
      </c>
      <c r="AG3" t="s">
        <v>88</v>
      </c>
      <c r="AH3" t="s">
        <v>88</v>
      </c>
      <c r="AI3" t="s">
        <v>88</v>
      </c>
      <c r="AJ3" t="s">
        <v>88</v>
      </c>
      <c r="AK3" t="s">
        <v>88</v>
      </c>
      <c r="AL3" t="s">
        <v>88</v>
      </c>
      <c r="AM3" t="s">
        <v>88</v>
      </c>
      <c r="AN3" t="s">
        <v>88</v>
      </c>
      <c r="AO3" t="s">
        <v>88</v>
      </c>
      <c r="AP3" t="s">
        <v>88</v>
      </c>
      <c r="AQ3" t="s">
        <v>88</v>
      </c>
      <c r="AR3" t="s">
        <v>88</v>
      </c>
      <c r="AS3" t="s">
        <v>88</v>
      </c>
      <c r="AT3" t="s">
        <v>88</v>
      </c>
      <c r="AU3" t="s">
        <v>88</v>
      </c>
      <c r="AV3" t="s">
        <v>88</v>
      </c>
      <c r="AW3" t="s">
        <v>88</v>
      </c>
      <c r="AX3" t="s">
        <v>88</v>
      </c>
      <c r="AY3" t="s">
        <v>88</v>
      </c>
      <c r="AZ3" t="s">
        <v>88</v>
      </c>
      <c r="BA3" t="s">
        <v>88</v>
      </c>
      <c r="BB3" t="s">
        <v>88</v>
      </c>
      <c r="BC3" t="s">
        <v>88</v>
      </c>
      <c r="BD3" t="s">
        <v>88</v>
      </c>
      <c r="BE3" t="s">
        <v>88</v>
      </c>
      <c r="BF3" t="s">
        <v>88</v>
      </c>
      <c r="BG3" t="s">
        <v>88</v>
      </c>
      <c r="BH3" t="s">
        <v>88</v>
      </c>
      <c r="BI3" t="s">
        <v>88</v>
      </c>
      <c r="BJ3" t="s">
        <v>88</v>
      </c>
      <c r="BK3" t="s">
        <v>88</v>
      </c>
      <c r="BL3" t="s">
        <v>88</v>
      </c>
      <c r="BM3" t="s">
        <v>88</v>
      </c>
      <c r="BN3" t="s">
        <v>88</v>
      </c>
      <c r="BO3" t="s">
        <v>88</v>
      </c>
      <c r="BP3" t="s">
        <v>88</v>
      </c>
      <c r="BQ3" t="s">
        <v>88</v>
      </c>
      <c r="BR3" t="s">
        <v>88</v>
      </c>
      <c r="BS3" t="s">
        <v>88</v>
      </c>
      <c r="BT3" t="s">
        <v>88</v>
      </c>
      <c r="BU3" t="s">
        <v>88</v>
      </c>
      <c r="BV3" t="s">
        <v>88</v>
      </c>
      <c r="BW3" t="s">
        <v>88</v>
      </c>
      <c r="BX3" t="s">
        <v>88</v>
      </c>
      <c r="BY3" t="s">
        <v>88</v>
      </c>
      <c r="BZ3" t="s">
        <v>88</v>
      </c>
      <c r="CA3" t="s">
        <v>88</v>
      </c>
      <c r="CB3" t="s">
        <v>88</v>
      </c>
      <c r="CC3" t="s">
        <v>88</v>
      </c>
      <c r="CD3" t="s">
        <v>88</v>
      </c>
      <c r="CE3" t="s">
        <v>88</v>
      </c>
      <c r="CF3" t="s">
        <v>88</v>
      </c>
      <c r="CG3" t="s">
        <v>88</v>
      </c>
      <c r="CH3" t="s">
        <v>88</v>
      </c>
      <c r="CI3" t="s">
        <v>88</v>
      </c>
      <c r="CJ3" t="s">
        <v>43</v>
      </c>
      <c r="CK3" t="s">
        <v>43</v>
      </c>
      <c r="CL3" t="s">
        <v>65</v>
      </c>
      <c r="CM3" t="s">
        <v>65</v>
      </c>
      <c r="CN3" t="s">
        <v>65</v>
      </c>
      <c r="CO3" t="s">
        <v>65</v>
      </c>
      <c r="CP3" t="s">
        <v>65</v>
      </c>
      <c r="CQ3" t="s">
        <v>65</v>
      </c>
      <c r="CR3" t="s">
        <v>65</v>
      </c>
      <c r="CS3" t="s">
        <v>65</v>
      </c>
      <c r="CT3" t="s">
        <v>65</v>
      </c>
      <c r="CU3" t="s">
        <v>65</v>
      </c>
      <c r="CV3" t="s">
        <v>73</v>
      </c>
      <c r="CW3" t="s">
        <v>88</v>
      </c>
      <c r="CX3" t="s">
        <v>88</v>
      </c>
      <c r="CY3" t="s">
        <v>88</v>
      </c>
      <c r="CZ3" t="s">
        <v>88</v>
      </c>
      <c r="DA3" t="s">
        <v>88</v>
      </c>
      <c r="DB3" t="s">
        <v>88</v>
      </c>
      <c r="DC3" t="s">
        <v>88</v>
      </c>
      <c r="DD3" t="s">
        <v>88</v>
      </c>
      <c r="DE3" t="s">
        <v>65</v>
      </c>
      <c r="DF3" t="s">
        <v>107</v>
      </c>
      <c r="DG3" t="s">
        <v>65</v>
      </c>
      <c r="DH3" t="s">
        <v>65</v>
      </c>
      <c r="DI3" t="s">
        <v>65</v>
      </c>
      <c r="DJ3" t="s">
        <v>65</v>
      </c>
      <c r="DK3" t="s">
        <v>65</v>
      </c>
      <c r="DL3" t="s">
        <v>65</v>
      </c>
      <c r="DM3" t="s">
        <v>65</v>
      </c>
      <c r="DN3" t="s">
        <v>65</v>
      </c>
      <c r="DO3" t="s">
        <v>65</v>
      </c>
      <c r="DP3" t="s">
        <v>65</v>
      </c>
      <c r="DQ3" t="s">
        <v>65</v>
      </c>
      <c r="DR3" t="s">
        <v>65</v>
      </c>
      <c r="DS3" t="s">
        <v>65</v>
      </c>
      <c r="DT3" t="s">
        <v>65</v>
      </c>
      <c r="DU3" t="s">
        <v>65</v>
      </c>
      <c r="DV3" t="s">
        <v>65</v>
      </c>
      <c r="DW3" t="s">
        <v>65</v>
      </c>
      <c r="DX3" t="s">
        <v>65</v>
      </c>
      <c r="DY3" t="s">
        <v>65</v>
      </c>
      <c r="DZ3" t="s">
        <v>65</v>
      </c>
      <c r="EA3" t="s">
        <v>65</v>
      </c>
      <c r="EB3" t="s">
        <v>65</v>
      </c>
      <c r="EC3" t="s">
        <v>65</v>
      </c>
      <c r="ED3" t="s">
        <v>65</v>
      </c>
      <c r="EE3" t="s">
        <v>65</v>
      </c>
      <c r="EF3" t="s">
        <v>65</v>
      </c>
      <c r="EG3" t="s">
        <v>65</v>
      </c>
      <c r="EH3" t="s">
        <v>65</v>
      </c>
      <c r="EI3" t="s">
        <v>65</v>
      </c>
      <c r="EJ3" t="s">
        <v>65</v>
      </c>
      <c r="EK3" t="s">
        <v>65</v>
      </c>
      <c r="EL3" t="s">
        <v>65</v>
      </c>
      <c r="EM3" t="s">
        <v>88</v>
      </c>
      <c r="EN3" t="s">
        <v>88</v>
      </c>
      <c r="EO3" t="s">
        <v>88</v>
      </c>
      <c r="EP3" t="s">
        <v>107</v>
      </c>
      <c r="EQ3" t="s">
        <v>107</v>
      </c>
      <c r="ER3" t="s">
        <v>107</v>
      </c>
      <c r="ES3" t="s">
        <v>136</v>
      </c>
      <c r="ET3" t="s">
        <v>88</v>
      </c>
      <c r="EU3" t="s">
        <v>88</v>
      </c>
      <c r="EV3" t="s">
        <v>88</v>
      </c>
      <c r="EW3" t="s">
        <v>88</v>
      </c>
      <c r="EX3" t="s">
        <v>88</v>
      </c>
      <c r="EY3" t="s">
        <v>88</v>
      </c>
      <c r="EZ3" t="s">
        <v>88</v>
      </c>
      <c r="FA3" t="s">
        <v>88</v>
      </c>
      <c r="FB3" t="s">
        <v>88</v>
      </c>
      <c r="FC3" t="s">
        <v>88</v>
      </c>
      <c r="FD3" t="s">
        <v>88</v>
      </c>
      <c r="FE3" t="s">
        <v>88</v>
      </c>
      <c r="FF3" t="s">
        <v>153</v>
      </c>
      <c r="FG3" t="s">
        <v>153</v>
      </c>
      <c r="FH3" t="s">
        <v>153</v>
      </c>
      <c r="FI3" t="s">
        <v>153</v>
      </c>
      <c r="FJ3" t="s">
        <v>153</v>
      </c>
      <c r="FK3" t="s">
        <v>153</v>
      </c>
      <c r="FL3" t="s">
        <v>153</v>
      </c>
      <c r="FM3" t="s">
        <v>153</v>
      </c>
      <c r="FN3" t="s">
        <v>305</v>
      </c>
      <c r="FO3" t="s">
        <v>305</v>
      </c>
      <c r="FP3" t="s">
        <v>305</v>
      </c>
      <c r="FQ3" t="s">
        <v>305</v>
      </c>
      <c r="FR3" t="s">
        <v>88</v>
      </c>
      <c r="FS3" t="s">
        <v>88</v>
      </c>
      <c r="FT3" t="s">
        <v>88</v>
      </c>
      <c r="FU3" t="s">
        <v>88</v>
      </c>
      <c r="FV3" t="s">
        <v>88</v>
      </c>
      <c r="FW3" t="s">
        <v>88</v>
      </c>
      <c r="FX3" t="s">
        <v>88</v>
      </c>
      <c r="FY3" t="s">
        <v>88</v>
      </c>
      <c r="FZ3" t="s">
        <v>88</v>
      </c>
      <c r="GA3" t="s">
        <v>88</v>
      </c>
      <c r="GB3" t="s">
        <v>88</v>
      </c>
      <c r="GC3" t="s">
        <v>88</v>
      </c>
      <c r="GD3" t="s">
        <v>88</v>
      </c>
      <c r="GE3" t="s">
        <v>88</v>
      </c>
      <c r="GF3" t="s">
        <v>88</v>
      </c>
      <c r="GG3" t="s">
        <v>88</v>
      </c>
      <c r="GH3" t="s">
        <v>88</v>
      </c>
      <c r="GI3" t="s">
        <v>88</v>
      </c>
      <c r="GJ3" t="s">
        <v>88</v>
      </c>
      <c r="GK3" t="s">
        <v>88</v>
      </c>
      <c r="GL3" t="s">
        <v>88</v>
      </c>
      <c r="GM3" t="s">
        <v>88</v>
      </c>
      <c r="GN3" t="s">
        <v>88</v>
      </c>
      <c r="GO3" t="s">
        <v>88</v>
      </c>
      <c r="GP3" t="s">
        <v>88</v>
      </c>
      <c r="GQ3" t="s">
        <v>88</v>
      </c>
      <c r="GR3" t="s">
        <v>88</v>
      </c>
      <c r="GS3" t="s">
        <v>88</v>
      </c>
      <c r="GT3" t="s">
        <v>88</v>
      </c>
      <c r="GU3" t="s">
        <v>323</v>
      </c>
      <c r="GV3" t="s">
        <v>323</v>
      </c>
      <c r="GW3" t="s">
        <v>14</v>
      </c>
      <c r="GX3" t="s">
        <v>14</v>
      </c>
      <c r="GY3" t="s">
        <v>14</v>
      </c>
      <c r="GZ3" t="s">
        <v>14</v>
      </c>
      <c r="HA3" t="s">
        <v>14</v>
      </c>
      <c r="HB3" t="s">
        <v>88</v>
      </c>
      <c r="HC3" t="s">
        <v>88</v>
      </c>
      <c r="HD3" t="s">
        <v>88</v>
      </c>
      <c r="HE3" t="s">
        <v>88</v>
      </c>
      <c r="HF3" t="s">
        <v>88</v>
      </c>
      <c r="HG3" t="s">
        <v>88</v>
      </c>
      <c r="HH3" t="s">
        <v>88</v>
      </c>
      <c r="HI3" t="s">
        <v>88</v>
      </c>
      <c r="HJ3" t="s">
        <v>88</v>
      </c>
      <c r="HK3" t="s">
        <v>88</v>
      </c>
      <c r="HL3" t="s">
        <v>88</v>
      </c>
      <c r="HM3" t="s">
        <v>88</v>
      </c>
      <c r="HN3" t="s">
        <v>88</v>
      </c>
      <c r="HO3" t="s">
        <v>88</v>
      </c>
      <c r="HP3" t="s">
        <v>88</v>
      </c>
      <c r="HQ3" t="s">
        <v>88</v>
      </c>
      <c r="HR3" t="s">
        <v>88</v>
      </c>
      <c r="HS3" t="s">
        <v>88</v>
      </c>
      <c r="HT3" t="s">
        <v>88</v>
      </c>
      <c r="HU3" t="s">
        <v>88</v>
      </c>
      <c r="HV3" t="s">
        <v>88</v>
      </c>
      <c r="HW3" t="s">
        <v>88</v>
      </c>
      <c r="HX3" t="s">
        <v>88</v>
      </c>
      <c r="HY3" t="s">
        <v>88</v>
      </c>
      <c r="HZ3" t="s">
        <v>88</v>
      </c>
      <c r="IA3" t="s">
        <v>88</v>
      </c>
      <c r="IB3" t="s">
        <v>88</v>
      </c>
      <c r="IC3" t="s">
        <v>88</v>
      </c>
      <c r="ID3" t="s">
        <v>88</v>
      </c>
      <c r="IE3" t="s">
        <v>88</v>
      </c>
      <c r="IF3" t="s">
        <v>88</v>
      </c>
      <c r="IG3" t="s">
        <v>88</v>
      </c>
      <c r="IH3" t="s">
        <v>88</v>
      </c>
      <c r="II3" t="s">
        <v>88</v>
      </c>
      <c r="IJ3" t="s">
        <v>88</v>
      </c>
      <c r="IK3" t="s">
        <v>88</v>
      </c>
      <c r="IL3" t="s">
        <v>88</v>
      </c>
      <c r="IM3" t="s">
        <v>88</v>
      </c>
      <c r="IN3" t="s">
        <v>88</v>
      </c>
      <c r="IO3" t="s">
        <v>88</v>
      </c>
      <c r="IP3" t="s">
        <v>88</v>
      </c>
      <c r="IQ3" t="s">
        <v>88</v>
      </c>
      <c r="IR3" t="s">
        <v>88</v>
      </c>
      <c r="IS3" t="s">
        <v>88</v>
      </c>
      <c r="IT3" t="s">
        <v>88</v>
      </c>
      <c r="IU3" t="s">
        <v>88</v>
      </c>
      <c r="IV3" t="s">
        <v>88</v>
      </c>
      <c r="IW3" t="s">
        <v>88</v>
      </c>
      <c r="IX3" t="s">
        <v>88</v>
      </c>
      <c r="IY3" t="s">
        <v>88</v>
      </c>
      <c r="IZ3" t="s">
        <v>88</v>
      </c>
      <c r="JA3" t="s">
        <v>88</v>
      </c>
      <c r="JB3" t="s">
        <v>88</v>
      </c>
      <c r="JC3" t="s">
        <v>88</v>
      </c>
      <c r="JD3" t="s">
        <v>88</v>
      </c>
      <c r="JE3" t="s">
        <v>88</v>
      </c>
      <c r="JF3" t="s">
        <v>88</v>
      </c>
      <c r="JG3" t="s">
        <v>88</v>
      </c>
      <c r="JH3" t="s">
        <v>88</v>
      </c>
      <c r="JI3" t="s">
        <v>88</v>
      </c>
      <c r="JJ3" t="s">
        <v>88</v>
      </c>
      <c r="JK3" t="s">
        <v>88</v>
      </c>
      <c r="JL3" t="s">
        <v>88</v>
      </c>
      <c r="JM3" t="s">
        <v>88</v>
      </c>
      <c r="JN3" t="s">
        <v>407</v>
      </c>
      <c r="JO3" t="s">
        <v>407</v>
      </c>
      <c r="JP3" t="s">
        <v>407</v>
      </c>
      <c r="JQ3" t="s">
        <v>407</v>
      </c>
      <c r="JR3" t="s">
        <v>407</v>
      </c>
      <c r="JS3" t="s">
        <v>407</v>
      </c>
      <c r="JT3" t="s">
        <v>407</v>
      </c>
      <c r="JU3" t="s">
        <v>407</v>
      </c>
      <c r="JV3" t="s">
        <v>407</v>
      </c>
      <c r="JW3" t="s">
        <v>407</v>
      </c>
      <c r="JX3" t="s">
        <v>407</v>
      </c>
      <c r="JY3" t="s">
        <v>518</v>
      </c>
      <c r="JZ3" t="s">
        <v>429</v>
      </c>
      <c r="KA3" t="s">
        <v>429</v>
      </c>
      <c r="KB3" t="s">
        <v>429</v>
      </c>
      <c r="KC3" t="s">
        <v>429</v>
      </c>
      <c r="KD3" t="s">
        <v>429</v>
      </c>
      <c r="KE3" t="s">
        <v>429</v>
      </c>
      <c r="KF3" t="s">
        <v>429</v>
      </c>
      <c r="KG3" t="s">
        <v>429</v>
      </c>
      <c r="KH3" t="s">
        <v>429</v>
      </c>
      <c r="KI3" t="s">
        <v>429</v>
      </c>
      <c r="KJ3" t="s">
        <v>429</v>
      </c>
      <c r="KK3" t="s">
        <v>438</v>
      </c>
      <c r="KL3" t="s">
        <v>438</v>
      </c>
      <c r="KM3" t="s">
        <v>438</v>
      </c>
      <c r="KN3" t="s">
        <v>438</v>
      </c>
      <c r="KO3" t="s">
        <v>88</v>
      </c>
      <c r="KP3" t="s">
        <v>88</v>
      </c>
      <c r="KQ3" t="s">
        <v>88</v>
      </c>
      <c r="KR3" t="s">
        <v>88</v>
      </c>
      <c r="KS3" t="s">
        <v>88</v>
      </c>
      <c r="KT3" t="s">
        <v>88</v>
      </c>
      <c r="KU3" t="s">
        <v>88</v>
      </c>
      <c r="KV3" t="s">
        <v>88</v>
      </c>
      <c r="KW3" t="s">
        <v>88</v>
      </c>
      <c r="KX3" t="s">
        <v>88</v>
      </c>
      <c r="KY3" t="s">
        <v>88</v>
      </c>
      <c r="KZ3" t="s">
        <v>88</v>
      </c>
      <c r="LA3" t="s">
        <v>88</v>
      </c>
      <c r="LB3" t="s">
        <v>88</v>
      </c>
      <c r="LC3" t="s">
        <v>88</v>
      </c>
      <c r="LD3" t="s">
        <v>88</v>
      </c>
      <c r="LE3" t="s">
        <v>88</v>
      </c>
      <c r="LF3" t="s">
        <v>88</v>
      </c>
      <c r="LG3" t="s">
        <v>88</v>
      </c>
      <c r="LH3" t="s">
        <v>88</v>
      </c>
      <c r="LI3" t="s">
        <v>88</v>
      </c>
      <c r="LJ3" t="s">
        <v>88</v>
      </c>
      <c r="LK3" t="s">
        <v>468</v>
      </c>
      <c r="LL3" t="s">
        <v>468</v>
      </c>
      <c r="LM3" t="s">
        <v>468</v>
      </c>
      <c r="LN3" t="s">
        <v>475</v>
      </c>
      <c r="LO3" t="s">
        <v>475</v>
      </c>
      <c r="LP3" t="s">
        <v>475</v>
      </c>
      <c r="LQ3" t="s">
        <v>475</v>
      </c>
      <c r="LR3" t="s">
        <v>475</v>
      </c>
      <c r="LS3" t="s">
        <v>475</v>
      </c>
      <c r="LT3" t="s">
        <v>475</v>
      </c>
      <c r="LU3" t="s">
        <v>475</v>
      </c>
      <c r="LV3" t="s">
        <v>475</v>
      </c>
      <c r="LW3" t="s">
        <v>475</v>
      </c>
      <c r="LX3" t="s">
        <v>477</v>
      </c>
      <c r="LY3" t="s">
        <v>477</v>
      </c>
      <c r="LZ3" t="s">
        <v>477</v>
      </c>
      <c r="MA3" t="s">
        <v>477</v>
      </c>
      <c r="MB3" t="s">
        <v>477</v>
      </c>
      <c r="MC3" t="s">
        <v>477</v>
      </c>
      <c r="MD3" t="s">
        <v>485</v>
      </c>
      <c r="ME3" t="s">
        <v>485</v>
      </c>
      <c r="MF3" t="s">
        <v>485</v>
      </c>
      <c r="MG3" t="s">
        <v>485</v>
      </c>
      <c r="MH3" t="s">
        <v>485</v>
      </c>
      <c r="MI3" t="s">
        <v>485</v>
      </c>
      <c r="MJ3" t="s">
        <v>485</v>
      </c>
      <c r="MK3" t="s">
        <v>485</v>
      </c>
      <c r="ML3" t="s">
        <v>485</v>
      </c>
      <c r="MM3" t="s">
        <v>485</v>
      </c>
      <c r="MN3" t="s">
        <v>485</v>
      </c>
      <c r="MO3" t="s">
        <v>502</v>
      </c>
      <c r="MP3" t="s">
        <v>502</v>
      </c>
      <c r="MQ3" t="s">
        <v>502</v>
      </c>
      <c r="MR3" t="s">
        <v>502</v>
      </c>
      <c r="MS3" t="s">
        <v>520</v>
      </c>
      <c r="MT3" t="s">
        <v>520</v>
      </c>
      <c r="MU3" t="s">
        <v>520</v>
      </c>
      <c r="MV3" t="s">
        <v>520</v>
      </c>
      <c r="MW3" t="s">
        <v>520</v>
      </c>
      <c r="MX3" t="s">
        <v>562</v>
      </c>
      <c r="MY3" t="s">
        <v>562</v>
      </c>
      <c r="MZ3" t="s">
        <v>562</v>
      </c>
      <c r="NA3" t="s">
        <v>562</v>
      </c>
      <c r="NB3" t="s">
        <v>562</v>
      </c>
      <c r="NC3" t="s">
        <v>573</v>
      </c>
      <c r="ND3" t="s">
        <v>573</v>
      </c>
      <c r="NE3" t="s">
        <v>573</v>
      </c>
      <c r="NF3" t="s">
        <v>573</v>
      </c>
      <c r="NG3" t="s">
        <v>573</v>
      </c>
      <c r="NH3" t="s">
        <v>573</v>
      </c>
      <c r="NI3" t="s">
        <v>573</v>
      </c>
      <c r="NJ3" t="s">
        <v>573</v>
      </c>
      <c r="NK3" t="s">
        <v>573</v>
      </c>
      <c r="NL3" t="s">
        <v>573</v>
      </c>
      <c r="NM3" t="s">
        <v>88</v>
      </c>
      <c r="NN3" t="s">
        <v>88</v>
      </c>
      <c r="NO3" t="s">
        <v>88</v>
      </c>
      <c r="NP3" t="s">
        <v>562</v>
      </c>
      <c r="NQ3" t="s">
        <v>562</v>
      </c>
      <c r="NR3" t="s">
        <v>592</v>
      </c>
      <c r="NS3" t="s">
        <v>592</v>
      </c>
      <c r="NT3" t="s">
        <v>592</v>
      </c>
      <c r="NU3" t="s">
        <v>592</v>
      </c>
      <c r="NV3" t="s">
        <v>592</v>
      </c>
      <c r="NX3" t="s">
        <v>592</v>
      </c>
      <c r="NY3" t="s">
        <v>592</v>
      </c>
    </row>
    <row r="4" spans="1:389" x14ac:dyDescent="0.25">
      <c r="A4" t="s">
        <v>41</v>
      </c>
      <c r="K4" t="s">
        <v>201</v>
      </c>
      <c r="L4" t="s">
        <v>201</v>
      </c>
      <c r="M4" t="s">
        <v>201</v>
      </c>
      <c r="N4" t="s">
        <v>201</v>
      </c>
      <c r="O4" t="s">
        <v>201</v>
      </c>
      <c r="P4" t="s">
        <v>201</v>
      </c>
      <c r="Q4" t="s">
        <v>201</v>
      </c>
      <c r="R4" t="s">
        <v>201</v>
      </c>
      <c r="S4" t="s">
        <v>201</v>
      </c>
      <c r="T4" t="s">
        <v>212</v>
      </c>
      <c r="U4" t="s">
        <v>212</v>
      </c>
      <c r="V4" t="s">
        <v>212</v>
      </c>
      <c r="W4" t="s">
        <v>215</v>
      </c>
      <c r="X4" t="s">
        <v>215</v>
      </c>
      <c r="Y4" t="s">
        <v>215</v>
      </c>
      <c r="Z4" t="s">
        <v>215</v>
      </c>
      <c r="AA4" t="s">
        <v>215</v>
      </c>
      <c r="AB4" t="s">
        <v>215</v>
      </c>
      <c r="AC4" t="s">
        <v>215</v>
      </c>
      <c r="AD4" t="s">
        <v>215</v>
      </c>
      <c r="AE4" t="s">
        <v>215</v>
      </c>
      <c r="AF4" t="s">
        <v>215</v>
      </c>
      <c r="AG4" t="s">
        <v>215</v>
      </c>
      <c r="AH4" t="s">
        <v>215</v>
      </c>
      <c r="AI4" t="s">
        <v>215</v>
      </c>
      <c r="AJ4" t="s">
        <v>215</v>
      </c>
      <c r="AK4" t="s">
        <v>231</v>
      </c>
      <c r="AL4" t="s">
        <v>238</v>
      </c>
      <c r="AM4" t="s">
        <v>238</v>
      </c>
      <c r="AN4" t="s">
        <v>238</v>
      </c>
      <c r="AO4" t="s">
        <v>238</v>
      </c>
      <c r="AP4" t="s">
        <v>238</v>
      </c>
      <c r="AQ4" t="s">
        <v>238</v>
      </c>
      <c r="AR4" t="s">
        <v>238</v>
      </c>
      <c r="AS4" t="s">
        <v>238</v>
      </c>
      <c r="AT4" t="s">
        <v>239</v>
      </c>
      <c r="AU4" t="s">
        <v>261</v>
      </c>
      <c r="AV4" t="s">
        <v>261</v>
      </c>
      <c r="AW4" t="s">
        <v>261</v>
      </c>
      <c r="AX4" t="s">
        <v>261</v>
      </c>
      <c r="AY4" t="s">
        <v>261</v>
      </c>
      <c r="AZ4" t="s">
        <v>261</v>
      </c>
      <c r="BA4" t="s">
        <v>261</v>
      </c>
      <c r="BB4" t="s">
        <v>261</v>
      </c>
      <c r="BC4" t="s">
        <v>261</v>
      </c>
      <c r="BD4" t="s">
        <v>261</v>
      </c>
      <c r="BE4" t="s">
        <v>261</v>
      </c>
      <c r="BF4" t="s">
        <v>261</v>
      </c>
      <c r="BG4" t="s">
        <v>237</v>
      </c>
      <c r="BH4" t="s">
        <v>237</v>
      </c>
      <c r="BI4" t="s">
        <v>237</v>
      </c>
      <c r="BJ4" t="s">
        <v>237</v>
      </c>
      <c r="BK4" t="s">
        <v>237</v>
      </c>
      <c r="BL4" t="s">
        <v>237</v>
      </c>
      <c r="BM4" t="s">
        <v>237</v>
      </c>
      <c r="BN4" t="s">
        <v>237</v>
      </c>
      <c r="BO4" t="s">
        <v>237</v>
      </c>
      <c r="BP4" t="s">
        <v>237</v>
      </c>
      <c r="BQ4" t="s">
        <v>237</v>
      </c>
      <c r="BR4" t="s">
        <v>237</v>
      </c>
      <c r="BS4" t="s">
        <v>288</v>
      </c>
      <c r="BT4" t="s">
        <v>288</v>
      </c>
      <c r="BU4" t="s">
        <v>288</v>
      </c>
      <c r="BV4" t="s">
        <v>288</v>
      </c>
      <c r="BW4" t="s">
        <v>288</v>
      </c>
      <c r="BX4" t="s">
        <v>288</v>
      </c>
      <c r="BY4" t="s">
        <v>288</v>
      </c>
      <c r="BZ4" t="s">
        <v>288</v>
      </c>
      <c r="CA4" t="s">
        <v>288</v>
      </c>
      <c r="CB4" t="s">
        <v>161</v>
      </c>
      <c r="CC4" t="s">
        <v>161</v>
      </c>
      <c r="CD4" t="s">
        <v>161</v>
      </c>
      <c r="CE4" t="s">
        <v>161</v>
      </c>
      <c r="CF4" t="s">
        <v>161</v>
      </c>
      <c r="CG4" t="s">
        <v>161</v>
      </c>
      <c r="CH4" t="s">
        <v>171</v>
      </c>
      <c r="CI4" t="s">
        <v>171</v>
      </c>
      <c r="CJ4" t="s">
        <v>44</v>
      </c>
      <c r="CK4" t="s">
        <v>67</v>
      </c>
      <c r="CV4" t="s">
        <v>72</v>
      </c>
      <c r="CW4" t="s">
        <v>158</v>
      </c>
      <c r="CX4" t="s">
        <v>158</v>
      </c>
      <c r="CY4" t="s">
        <v>158</v>
      </c>
      <c r="CZ4" t="s">
        <v>158</v>
      </c>
      <c r="DA4" t="s">
        <v>158</v>
      </c>
      <c r="DB4" t="s">
        <v>158</v>
      </c>
      <c r="DC4" t="s">
        <v>158</v>
      </c>
      <c r="DD4" t="s">
        <v>158</v>
      </c>
      <c r="DF4" t="s">
        <v>106</v>
      </c>
      <c r="EM4" t="s">
        <v>129</v>
      </c>
      <c r="EN4" t="s">
        <v>129</v>
      </c>
      <c r="EO4" t="s">
        <v>129</v>
      </c>
      <c r="EP4" t="s">
        <v>106</v>
      </c>
      <c r="EQ4" t="s">
        <v>106</v>
      </c>
      <c r="ER4" t="s">
        <v>106</v>
      </c>
      <c r="ET4" t="s">
        <v>145</v>
      </c>
      <c r="EU4" t="s">
        <v>145</v>
      </c>
      <c r="EV4" t="s">
        <v>145</v>
      </c>
      <c r="EW4" t="s">
        <v>145</v>
      </c>
      <c r="EX4" t="s">
        <v>145</v>
      </c>
      <c r="EY4" t="s">
        <v>145</v>
      </c>
      <c r="EZ4" t="s">
        <v>145</v>
      </c>
      <c r="FA4" t="s">
        <v>145</v>
      </c>
      <c r="FB4" t="s">
        <v>145</v>
      </c>
      <c r="FC4" t="s">
        <v>145</v>
      </c>
      <c r="FD4" t="s">
        <v>145</v>
      </c>
      <c r="FE4" t="s">
        <v>145</v>
      </c>
      <c r="FR4" t="s">
        <v>276</v>
      </c>
      <c r="FS4" t="s">
        <v>276</v>
      </c>
      <c r="FT4" t="s">
        <v>276</v>
      </c>
      <c r="FU4" t="s">
        <v>275</v>
      </c>
      <c r="FV4" t="s">
        <v>275</v>
      </c>
      <c r="FW4" t="s">
        <v>275</v>
      </c>
      <c r="FX4" t="s">
        <v>275</v>
      </c>
      <c r="FY4" t="s">
        <v>275</v>
      </c>
      <c r="FZ4" t="s">
        <v>309</v>
      </c>
      <c r="GA4" t="s">
        <v>309</v>
      </c>
      <c r="GB4" t="s">
        <v>309</v>
      </c>
      <c r="GC4" t="s">
        <v>309</v>
      </c>
      <c r="GD4" t="s">
        <v>309</v>
      </c>
      <c r="GE4" t="s">
        <v>309</v>
      </c>
      <c r="GF4" t="s">
        <v>309</v>
      </c>
      <c r="GG4" t="s">
        <v>309</v>
      </c>
      <c r="GH4" t="s">
        <v>309</v>
      </c>
      <c r="GI4" t="s">
        <v>309</v>
      </c>
      <c r="GJ4" t="s">
        <v>308</v>
      </c>
      <c r="GK4" t="s">
        <v>311</v>
      </c>
      <c r="GL4" t="s">
        <v>311</v>
      </c>
      <c r="GM4" t="s">
        <v>311</v>
      </c>
      <c r="GN4" t="s">
        <v>311</v>
      </c>
      <c r="GO4" t="s">
        <v>311</v>
      </c>
      <c r="GP4" t="s">
        <v>311</v>
      </c>
      <c r="GQ4" t="s">
        <v>311</v>
      </c>
      <c r="GR4" t="s">
        <v>311</v>
      </c>
      <c r="GS4" t="s">
        <v>311</v>
      </c>
      <c r="GT4" t="s">
        <v>311</v>
      </c>
      <c r="HB4" t="s">
        <v>338</v>
      </c>
      <c r="HC4" t="s">
        <v>338</v>
      </c>
      <c r="HD4" t="s">
        <v>338</v>
      </c>
      <c r="HE4" t="s">
        <v>338</v>
      </c>
      <c r="HF4" t="s">
        <v>338</v>
      </c>
      <c r="HG4" t="s">
        <v>338</v>
      </c>
      <c r="HH4" t="s">
        <v>338</v>
      </c>
      <c r="HI4" t="s">
        <v>338</v>
      </c>
      <c r="HJ4" t="s">
        <v>338</v>
      </c>
      <c r="HK4" t="s">
        <v>338</v>
      </c>
      <c r="HL4" t="s">
        <v>339</v>
      </c>
      <c r="HM4" t="s">
        <v>551</v>
      </c>
      <c r="HN4" t="s">
        <v>348</v>
      </c>
      <c r="HO4" t="s">
        <v>348</v>
      </c>
      <c r="HP4" t="s">
        <v>348</v>
      </c>
      <c r="HQ4" t="s">
        <v>348</v>
      </c>
      <c r="HR4" t="s">
        <v>348</v>
      </c>
      <c r="HS4" t="s">
        <v>348</v>
      </c>
      <c r="HT4" t="s">
        <v>348</v>
      </c>
      <c r="HU4" t="s">
        <v>348</v>
      </c>
      <c r="HV4" t="s">
        <v>348</v>
      </c>
      <c r="HW4" t="s">
        <v>348</v>
      </c>
      <c r="HX4" t="s">
        <v>348</v>
      </c>
      <c r="HY4" t="s">
        <v>348</v>
      </c>
      <c r="HZ4" t="s">
        <v>349</v>
      </c>
      <c r="IA4" t="s">
        <v>369</v>
      </c>
      <c r="IB4" t="s">
        <v>369</v>
      </c>
      <c r="IC4" t="s">
        <v>369</v>
      </c>
      <c r="ID4" t="s">
        <v>369</v>
      </c>
      <c r="IE4" t="s">
        <v>369</v>
      </c>
      <c r="IF4" t="s">
        <v>369</v>
      </c>
      <c r="IG4" t="s">
        <v>369</v>
      </c>
      <c r="IH4" t="s">
        <v>369</v>
      </c>
      <c r="II4" t="s">
        <v>369</v>
      </c>
      <c r="IJ4" t="s">
        <v>369</v>
      </c>
      <c r="IK4" t="s">
        <v>369</v>
      </c>
      <c r="IL4" t="s">
        <v>369</v>
      </c>
      <c r="IM4" t="s">
        <v>378</v>
      </c>
      <c r="IN4" t="s">
        <v>392</v>
      </c>
      <c r="IO4" t="s">
        <v>392</v>
      </c>
      <c r="IP4" t="s">
        <v>392</v>
      </c>
      <c r="IQ4" t="s">
        <v>392</v>
      </c>
      <c r="IR4" t="s">
        <v>392</v>
      </c>
      <c r="IS4" t="s">
        <v>392</v>
      </c>
      <c r="IT4" t="s">
        <v>392</v>
      </c>
      <c r="IU4" t="s">
        <v>392</v>
      </c>
      <c r="IV4" t="s">
        <v>392</v>
      </c>
      <c r="IW4" t="s">
        <v>392</v>
      </c>
      <c r="IX4" t="s">
        <v>392</v>
      </c>
      <c r="IY4" t="s">
        <v>392</v>
      </c>
      <c r="IZ4" t="s">
        <v>392</v>
      </c>
      <c r="JA4" t="s">
        <v>516</v>
      </c>
      <c r="JB4" t="s">
        <v>516</v>
      </c>
      <c r="JC4" t="s">
        <v>516</v>
      </c>
      <c r="JD4" t="s">
        <v>516</v>
      </c>
      <c r="JE4" t="s">
        <v>516</v>
      </c>
      <c r="JF4" t="s">
        <v>516</v>
      </c>
      <c r="JG4" t="s">
        <v>516</v>
      </c>
      <c r="JH4" t="s">
        <v>516</v>
      </c>
      <c r="JI4" t="s">
        <v>516</v>
      </c>
      <c r="JJ4" t="s">
        <v>516</v>
      </c>
      <c r="JK4" t="s">
        <v>516</v>
      </c>
      <c r="JL4" t="s">
        <v>516</v>
      </c>
      <c r="JM4" t="s">
        <v>516</v>
      </c>
      <c r="JZ4" t="s">
        <v>430</v>
      </c>
      <c r="KA4" t="s">
        <v>430</v>
      </c>
      <c r="KB4" t="s">
        <v>430</v>
      </c>
      <c r="KC4" t="s">
        <v>430</v>
      </c>
      <c r="KD4" t="s">
        <v>430</v>
      </c>
      <c r="KE4" t="s">
        <v>430</v>
      </c>
      <c r="KF4" t="s">
        <v>430</v>
      </c>
      <c r="KG4" t="s">
        <v>430</v>
      </c>
      <c r="KH4" t="s">
        <v>430</v>
      </c>
      <c r="KI4" t="s">
        <v>430</v>
      </c>
      <c r="KJ4" t="s">
        <v>430</v>
      </c>
      <c r="KO4" t="s">
        <v>444</v>
      </c>
      <c r="KP4" t="s">
        <v>444</v>
      </c>
      <c r="KQ4" t="s">
        <v>444</v>
      </c>
      <c r="KR4" t="s">
        <v>444</v>
      </c>
      <c r="KS4" t="s">
        <v>444</v>
      </c>
      <c r="KT4" t="s">
        <v>444</v>
      </c>
      <c r="KU4" t="s">
        <v>444</v>
      </c>
      <c r="KV4" t="s">
        <v>444</v>
      </c>
      <c r="KW4" t="s">
        <v>444</v>
      </c>
      <c r="KX4" t="s">
        <v>471</v>
      </c>
      <c r="KY4" t="s">
        <v>472</v>
      </c>
      <c r="KZ4" t="s">
        <v>462</v>
      </c>
      <c r="LA4" t="s">
        <v>462</v>
      </c>
      <c r="LB4" t="s">
        <v>462</v>
      </c>
      <c r="LC4" t="s">
        <v>462</v>
      </c>
      <c r="LD4" t="s">
        <v>462</v>
      </c>
      <c r="LE4" t="s">
        <v>462</v>
      </c>
      <c r="LF4" t="s">
        <v>462</v>
      </c>
      <c r="LG4" t="s">
        <v>462</v>
      </c>
      <c r="LH4" t="s">
        <v>462</v>
      </c>
      <c r="LI4" t="s">
        <v>462</v>
      </c>
      <c r="LJ4" t="s">
        <v>462</v>
      </c>
      <c r="LK4" t="s">
        <v>467</v>
      </c>
      <c r="LL4" t="s">
        <v>467</v>
      </c>
      <c r="LM4" t="s">
        <v>467</v>
      </c>
      <c r="NC4" t="s">
        <v>575</v>
      </c>
      <c r="NM4" t="s">
        <v>576</v>
      </c>
      <c r="NN4" t="s">
        <v>576</v>
      </c>
      <c r="NO4" t="s">
        <v>576</v>
      </c>
    </row>
    <row r="6" spans="1:389" s="1" customFormat="1" ht="86.45" customHeight="1" x14ac:dyDescent="0.25">
      <c r="A6" s="1" t="s">
        <v>10</v>
      </c>
      <c r="B6" s="1" t="s">
        <v>11</v>
      </c>
      <c r="C6" s="1" t="s">
        <v>75</v>
      </c>
      <c r="D6" s="1" t="s">
        <v>92</v>
      </c>
      <c r="E6" s="1" t="s">
        <v>36</v>
      </c>
      <c r="F6" s="1" t="s">
        <v>37</v>
      </c>
      <c r="G6" s="1" t="s">
        <v>38</v>
      </c>
      <c r="H6" s="1" t="s">
        <v>12</v>
      </c>
      <c r="I6" s="1" t="s">
        <v>419</v>
      </c>
      <c r="J6" s="1" t="s">
        <v>197</v>
      </c>
      <c r="K6" s="1" t="s">
        <v>206</v>
      </c>
      <c r="L6" s="1" t="s">
        <v>202</v>
      </c>
      <c r="M6" s="1" t="s">
        <v>203</v>
      </c>
      <c r="N6" s="1" t="s">
        <v>204</v>
      </c>
      <c r="O6" s="1" t="s">
        <v>205</v>
      </c>
      <c r="P6" s="1" t="s">
        <v>207</v>
      </c>
      <c r="Q6" s="1" t="s">
        <v>208</v>
      </c>
      <c r="R6" s="1" t="s">
        <v>209</v>
      </c>
      <c r="S6" s="1" t="s">
        <v>210</v>
      </c>
      <c r="T6" s="1" t="s">
        <v>213</v>
      </c>
      <c r="U6" s="1" t="s">
        <v>298</v>
      </c>
      <c r="V6" s="1" t="s">
        <v>299</v>
      </c>
      <c r="W6" s="1" t="s">
        <v>216</v>
      </c>
      <c r="X6" s="1" t="s">
        <v>217</v>
      </c>
      <c r="Y6" s="1" t="s">
        <v>218</v>
      </c>
      <c r="Z6" s="1" t="s">
        <v>219</v>
      </c>
      <c r="AA6" s="1" t="s">
        <v>220</v>
      </c>
      <c r="AB6" s="1" t="s">
        <v>221</v>
      </c>
      <c r="AC6" s="1" t="s">
        <v>222</v>
      </c>
      <c r="AD6" s="1" t="s">
        <v>223</v>
      </c>
      <c r="AE6" s="1" t="s">
        <v>224</v>
      </c>
      <c r="AF6" s="1" t="s">
        <v>225</v>
      </c>
      <c r="AG6" s="1" t="s">
        <v>226</v>
      </c>
      <c r="AH6" s="1" t="s">
        <v>227</v>
      </c>
      <c r="AI6" s="1" t="s">
        <v>229</v>
      </c>
      <c r="AJ6" s="1" t="s">
        <v>228</v>
      </c>
      <c r="AK6" s="1" t="s">
        <v>230</v>
      </c>
      <c r="AL6" s="1" t="s">
        <v>232</v>
      </c>
      <c r="AM6" s="1" t="s">
        <v>233</v>
      </c>
      <c r="AN6" s="1" t="s">
        <v>234</v>
      </c>
      <c r="AO6" s="1" t="s">
        <v>235</v>
      </c>
      <c r="AP6" s="1" t="s">
        <v>254</v>
      </c>
      <c r="AQ6" s="1" t="s">
        <v>255</v>
      </c>
      <c r="AR6" s="1" t="s">
        <v>256</v>
      </c>
      <c r="AS6" s="1" t="s">
        <v>257</v>
      </c>
      <c r="AT6" s="1" t="s">
        <v>236</v>
      </c>
      <c r="AU6" s="1" t="s">
        <v>262</v>
      </c>
      <c r="AV6" s="1" t="s">
        <v>263</v>
      </c>
      <c r="AW6" s="1" t="s">
        <v>264</v>
      </c>
      <c r="AX6" s="1" t="s">
        <v>265</v>
      </c>
      <c r="AY6" s="1" t="s">
        <v>266</v>
      </c>
      <c r="AZ6" s="1" t="s">
        <v>267</v>
      </c>
      <c r="BA6" s="1" t="s">
        <v>268</v>
      </c>
      <c r="BB6" s="1" t="s">
        <v>269</v>
      </c>
      <c r="BC6" s="1" t="s">
        <v>270</v>
      </c>
      <c r="BD6" s="1" t="s">
        <v>271</v>
      </c>
      <c r="BE6" s="1" t="s">
        <v>272</v>
      </c>
      <c r="BF6" s="1" t="s">
        <v>273</v>
      </c>
      <c r="BG6" s="1" t="s">
        <v>245</v>
      </c>
      <c r="BH6" s="18" t="s">
        <v>244</v>
      </c>
      <c r="BI6" s="18" t="s">
        <v>243</v>
      </c>
      <c r="BJ6" s="18" t="s">
        <v>242</v>
      </c>
      <c r="BK6" s="18" t="s">
        <v>241</v>
      </c>
      <c r="BL6" s="18" t="s">
        <v>240</v>
      </c>
      <c r="BM6" s="18" t="s">
        <v>246</v>
      </c>
      <c r="BN6" s="18" t="s">
        <v>247</v>
      </c>
      <c r="BO6" s="18" t="s">
        <v>248</v>
      </c>
      <c r="BP6" s="18" t="s">
        <v>249</v>
      </c>
      <c r="BQ6" s="18" t="s">
        <v>250</v>
      </c>
      <c r="BR6" s="18" t="s">
        <v>346</v>
      </c>
      <c r="BS6" s="18" t="s">
        <v>289</v>
      </c>
      <c r="BT6" s="18" t="s">
        <v>290</v>
      </c>
      <c r="BU6" s="18" t="s">
        <v>297</v>
      </c>
      <c r="BV6" s="18" t="s">
        <v>291</v>
      </c>
      <c r="BW6" s="18" t="s">
        <v>292</v>
      </c>
      <c r="BX6" s="18" t="s">
        <v>293</v>
      </c>
      <c r="BY6" s="18" t="s">
        <v>296</v>
      </c>
      <c r="BZ6" s="18" t="s">
        <v>294</v>
      </c>
      <c r="CA6" s="18" t="s">
        <v>295</v>
      </c>
      <c r="CB6" s="1" t="s">
        <v>163</v>
      </c>
      <c r="CC6" s="1" t="s">
        <v>164</v>
      </c>
      <c r="CD6" s="1" t="s">
        <v>166</v>
      </c>
      <c r="CE6" s="1" t="s">
        <v>165</v>
      </c>
      <c r="CF6" s="1" t="s">
        <v>167</v>
      </c>
      <c r="CG6" s="1" t="s">
        <v>168</v>
      </c>
      <c r="CH6" s="1" t="s">
        <v>169</v>
      </c>
      <c r="CI6" s="1" t="s">
        <v>545</v>
      </c>
      <c r="CJ6" s="1" t="s">
        <v>57</v>
      </c>
      <c r="CK6" s="1" t="s">
        <v>68</v>
      </c>
      <c r="CL6" s="1" t="s">
        <v>58</v>
      </c>
      <c r="CM6" s="1" t="s">
        <v>59</v>
      </c>
      <c r="CN6" s="1" t="s">
        <v>60</v>
      </c>
      <c r="CO6" s="1" t="s">
        <v>61</v>
      </c>
      <c r="CP6" s="1" t="s">
        <v>62</v>
      </c>
      <c r="CQ6" s="1" t="s">
        <v>63</v>
      </c>
      <c r="CR6" s="1" t="s">
        <v>64</v>
      </c>
      <c r="CS6" s="1" t="s">
        <v>258</v>
      </c>
      <c r="CT6" s="1" t="s">
        <v>259</v>
      </c>
      <c r="CU6" s="1" t="s">
        <v>548</v>
      </c>
      <c r="CV6" s="1" t="s">
        <v>74</v>
      </c>
      <c r="CW6" s="1" t="s">
        <v>154</v>
      </c>
      <c r="CX6" s="1" t="s">
        <v>155</v>
      </c>
      <c r="CY6" s="1" t="s">
        <v>156</v>
      </c>
      <c r="CZ6" s="1" t="s">
        <v>157</v>
      </c>
      <c r="DA6" s="1" t="s">
        <v>172</v>
      </c>
      <c r="DB6" s="1" t="s">
        <v>173</v>
      </c>
      <c r="DC6" s="1" t="s">
        <v>174</v>
      </c>
      <c r="DD6" s="1" t="s">
        <v>175</v>
      </c>
      <c r="DE6" s="1" t="s">
        <v>103</v>
      </c>
      <c r="DF6" s="1" t="s">
        <v>105</v>
      </c>
      <c r="DG6" s="1" t="s">
        <v>109</v>
      </c>
      <c r="DH6" s="1" t="s">
        <v>110</v>
      </c>
      <c r="DI6" s="1" t="s">
        <v>111</v>
      </c>
      <c r="DJ6" s="1" t="s">
        <v>112</v>
      </c>
      <c r="DK6" s="1" t="s">
        <v>113</v>
      </c>
      <c r="DL6" s="1" t="s">
        <v>114</v>
      </c>
      <c r="DM6" s="1" t="s">
        <v>115</v>
      </c>
      <c r="DN6" s="1" t="s">
        <v>116</v>
      </c>
      <c r="DO6" s="1" t="s">
        <v>117</v>
      </c>
      <c r="DP6" s="1" t="s">
        <v>118</v>
      </c>
      <c r="DQ6" s="1" t="s">
        <v>119</v>
      </c>
      <c r="DR6" s="1" t="s">
        <v>120</v>
      </c>
      <c r="DS6" s="1" t="s">
        <v>121</v>
      </c>
      <c r="DT6" s="1" t="s">
        <v>122</v>
      </c>
      <c r="DU6" s="1" t="s">
        <v>123</v>
      </c>
      <c r="DV6" s="1" t="s">
        <v>124</v>
      </c>
      <c r="DW6" s="1" t="s">
        <v>125</v>
      </c>
      <c r="DX6" s="1" t="s">
        <v>126</v>
      </c>
      <c r="DY6" s="1" t="s">
        <v>127</v>
      </c>
      <c r="DZ6" s="1" t="s">
        <v>128</v>
      </c>
      <c r="EA6" s="1" t="s">
        <v>185</v>
      </c>
      <c r="EB6" s="1" t="s">
        <v>186</v>
      </c>
      <c r="EC6" s="1" t="s">
        <v>187</v>
      </c>
      <c r="ED6" s="1" t="s">
        <v>188</v>
      </c>
      <c r="EE6" s="1" t="s">
        <v>189</v>
      </c>
      <c r="EF6" s="1" t="s">
        <v>190</v>
      </c>
      <c r="EG6" s="1" t="s">
        <v>192</v>
      </c>
      <c r="EH6" s="1" t="s">
        <v>191</v>
      </c>
      <c r="EI6" s="1" t="s">
        <v>193</v>
      </c>
      <c r="EJ6" s="1" t="s">
        <v>194</v>
      </c>
      <c r="EK6" s="1" t="s">
        <v>195</v>
      </c>
      <c r="EL6" s="1" t="s">
        <v>196</v>
      </c>
      <c r="EM6" s="1" t="s">
        <v>130</v>
      </c>
      <c r="EN6" s="1" t="s">
        <v>131</v>
      </c>
      <c r="EO6" s="1" t="s">
        <v>132</v>
      </c>
      <c r="EP6" s="1" t="s">
        <v>134</v>
      </c>
      <c r="EQ6" s="1" t="s">
        <v>135</v>
      </c>
      <c r="ER6" s="1" t="s">
        <v>389</v>
      </c>
      <c r="ES6" s="1" t="s">
        <v>137</v>
      </c>
      <c r="ET6" s="1" t="s">
        <v>146</v>
      </c>
      <c r="EU6" s="1" t="s">
        <v>138</v>
      </c>
      <c r="EV6" s="1" t="s">
        <v>139</v>
      </c>
      <c r="EW6" s="1" t="s">
        <v>140</v>
      </c>
      <c r="EX6" s="1" t="s">
        <v>141</v>
      </c>
      <c r="EY6" s="1" t="s">
        <v>142</v>
      </c>
      <c r="EZ6" s="1" t="s">
        <v>176</v>
      </c>
      <c r="FA6" s="1" t="s">
        <v>177</v>
      </c>
      <c r="FB6" s="1" t="s">
        <v>178</v>
      </c>
      <c r="FC6" s="1" t="s">
        <v>179</v>
      </c>
      <c r="FD6" s="1" t="s">
        <v>180</v>
      </c>
      <c r="FE6" s="1" t="s">
        <v>181</v>
      </c>
      <c r="FF6" s="1" t="s">
        <v>147</v>
      </c>
      <c r="FG6" s="1" t="s">
        <v>148</v>
      </c>
      <c r="FH6" s="1" t="s">
        <v>149</v>
      </c>
      <c r="FI6" s="1" t="s">
        <v>150</v>
      </c>
      <c r="FJ6" s="1" t="s">
        <v>151</v>
      </c>
      <c r="FK6" s="1" t="s">
        <v>182</v>
      </c>
      <c r="FL6" s="1" t="s">
        <v>183</v>
      </c>
      <c r="FM6" s="1" t="s">
        <v>184</v>
      </c>
      <c r="FN6" s="1" t="s">
        <v>301</v>
      </c>
      <c r="FO6" s="1" t="s">
        <v>300</v>
      </c>
      <c r="FP6" s="1" t="s">
        <v>302</v>
      </c>
      <c r="FQ6" s="1" t="s">
        <v>303</v>
      </c>
      <c r="FR6" s="1" t="s">
        <v>277</v>
      </c>
      <c r="FS6" s="1" t="s">
        <v>279</v>
      </c>
      <c r="FT6" s="1" t="s">
        <v>280</v>
      </c>
      <c r="FU6" s="1" t="s">
        <v>282</v>
      </c>
      <c r="FV6" s="1" t="s">
        <v>283</v>
      </c>
      <c r="FW6" s="1" t="s">
        <v>284</v>
      </c>
      <c r="FX6" s="1" t="s">
        <v>285</v>
      </c>
      <c r="FY6" s="1" t="s">
        <v>286</v>
      </c>
      <c r="FZ6" s="1" t="s">
        <v>379</v>
      </c>
      <c r="GA6" s="1" t="s">
        <v>380</v>
      </c>
      <c r="GB6" s="1" t="s">
        <v>381</v>
      </c>
      <c r="GC6" s="1" t="s">
        <v>382</v>
      </c>
      <c r="GD6" s="1" t="s">
        <v>383</v>
      </c>
      <c r="GE6" s="1" t="s">
        <v>384</v>
      </c>
      <c r="GF6" s="1" t="s">
        <v>385</v>
      </c>
      <c r="GG6" s="1" t="s">
        <v>386</v>
      </c>
      <c r="GH6" s="1" t="s">
        <v>387</v>
      </c>
      <c r="GI6" s="1" t="s">
        <v>388</v>
      </c>
      <c r="GJ6" s="1" t="s">
        <v>310</v>
      </c>
      <c r="GK6" s="1" t="s">
        <v>312</v>
      </c>
      <c r="GL6" s="1" t="s">
        <v>313</v>
      </c>
      <c r="GM6" s="1" t="s">
        <v>314</v>
      </c>
      <c r="GN6" s="1" t="s">
        <v>315</v>
      </c>
      <c r="GO6" s="1" t="s">
        <v>316</v>
      </c>
      <c r="GP6" s="1" t="s">
        <v>317</v>
      </c>
      <c r="GQ6" s="1" t="s">
        <v>318</v>
      </c>
      <c r="GR6" s="1" t="s">
        <v>319</v>
      </c>
      <c r="GS6" s="1" t="s">
        <v>320</v>
      </c>
      <c r="GT6" s="1" t="s">
        <v>321</v>
      </c>
      <c r="GU6" s="1" t="s">
        <v>324</v>
      </c>
      <c r="GV6" s="1" t="s">
        <v>550</v>
      </c>
      <c r="GW6" s="1" t="s">
        <v>327</v>
      </c>
      <c r="GX6" s="1" t="s">
        <v>328</v>
      </c>
      <c r="GY6" s="1" t="s">
        <v>329</v>
      </c>
      <c r="GZ6" s="1" t="s">
        <v>330</v>
      </c>
      <c r="HA6" s="1" t="s">
        <v>331</v>
      </c>
      <c r="HB6" s="1" t="s">
        <v>333</v>
      </c>
      <c r="HC6" s="1" t="s">
        <v>334</v>
      </c>
      <c r="HD6" s="1" t="s">
        <v>336</v>
      </c>
      <c r="HE6" s="1" t="s">
        <v>335</v>
      </c>
      <c r="HF6" s="1" t="s">
        <v>332</v>
      </c>
      <c r="HG6" s="1" t="s">
        <v>341</v>
      </c>
      <c r="HH6" s="1" t="s">
        <v>342</v>
      </c>
      <c r="HI6" s="1" t="s">
        <v>343</v>
      </c>
      <c r="HJ6" s="1" t="s">
        <v>344</v>
      </c>
      <c r="HK6" s="1" t="s">
        <v>345</v>
      </c>
      <c r="HL6" s="1" t="s">
        <v>340</v>
      </c>
      <c r="HM6" s="1" t="s">
        <v>552</v>
      </c>
      <c r="HN6" s="1" t="s">
        <v>350</v>
      </c>
      <c r="HO6" s="1" t="s">
        <v>351</v>
      </c>
      <c r="HP6" s="1" t="s">
        <v>352</v>
      </c>
      <c r="HQ6" s="1" t="s">
        <v>353</v>
      </c>
      <c r="HR6" s="1" t="s">
        <v>354</v>
      </c>
      <c r="HS6" s="1" t="s">
        <v>355</v>
      </c>
      <c r="HT6" s="1" t="s">
        <v>356</v>
      </c>
      <c r="HU6" s="1" t="s">
        <v>357</v>
      </c>
      <c r="HV6" s="1" t="s">
        <v>358</v>
      </c>
      <c r="HW6" s="1" t="s">
        <v>359</v>
      </c>
      <c r="HX6" s="1" t="s">
        <v>360</v>
      </c>
      <c r="HY6" s="1" t="s">
        <v>361</v>
      </c>
      <c r="HZ6" s="1" t="s">
        <v>362</v>
      </c>
      <c r="IA6" s="1" t="s">
        <v>363</v>
      </c>
      <c r="IB6" s="1" t="s">
        <v>364</v>
      </c>
      <c r="IC6" s="1" t="s">
        <v>365</v>
      </c>
      <c r="ID6" s="1" t="s">
        <v>366</v>
      </c>
      <c r="IE6" s="1" t="s">
        <v>367</v>
      </c>
      <c r="IF6" s="1" t="s">
        <v>368</v>
      </c>
      <c r="IG6" s="1" t="s">
        <v>371</v>
      </c>
      <c r="IH6" s="1" t="s">
        <v>372</v>
      </c>
      <c r="II6" s="1" t="s">
        <v>373</v>
      </c>
      <c r="IJ6" s="1" t="s">
        <v>374</v>
      </c>
      <c r="IK6" s="1" t="s">
        <v>375</v>
      </c>
      <c r="IL6" s="1" t="s">
        <v>376</v>
      </c>
      <c r="IM6" s="1" t="s">
        <v>377</v>
      </c>
      <c r="IN6" s="1" t="s">
        <v>393</v>
      </c>
      <c r="IO6" s="1" t="s">
        <v>394</v>
      </c>
      <c r="IP6" s="1" t="s">
        <v>395</v>
      </c>
      <c r="IQ6" s="1" t="s">
        <v>396</v>
      </c>
      <c r="IR6" s="1" t="s">
        <v>397</v>
      </c>
      <c r="IS6" s="1" t="s">
        <v>399</v>
      </c>
      <c r="IT6" s="1" t="s">
        <v>398</v>
      </c>
      <c r="IU6" s="1" t="s">
        <v>400</v>
      </c>
      <c r="IV6" s="1" t="s">
        <v>401</v>
      </c>
      <c r="IW6" s="1" t="s">
        <v>402</v>
      </c>
      <c r="IX6" s="1" t="s">
        <v>403</v>
      </c>
      <c r="IY6" s="1" t="s">
        <v>404</v>
      </c>
      <c r="IZ6" s="1" t="s">
        <v>405</v>
      </c>
      <c r="JA6" s="1" t="s">
        <v>393</v>
      </c>
      <c r="JB6" s="1" t="s">
        <v>394</v>
      </c>
      <c r="JC6" s="1" t="s">
        <v>395</v>
      </c>
      <c r="JD6" s="1" t="s">
        <v>396</v>
      </c>
      <c r="JE6" s="1" t="s">
        <v>513</v>
      </c>
      <c r="JF6" s="1" t="s">
        <v>399</v>
      </c>
      <c r="JG6" s="1" t="s">
        <v>398</v>
      </c>
      <c r="JH6" s="1" t="s">
        <v>400</v>
      </c>
      <c r="JI6" s="1" t="s">
        <v>401</v>
      </c>
      <c r="JJ6" s="1" t="s">
        <v>402</v>
      </c>
      <c r="JK6" s="1" t="s">
        <v>514</v>
      </c>
      <c r="JL6" s="1" t="s">
        <v>404</v>
      </c>
      <c r="JM6" s="1" t="s">
        <v>405</v>
      </c>
      <c r="JN6" s="1" t="s">
        <v>408</v>
      </c>
      <c r="JO6" s="1" t="s">
        <v>409</v>
      </c>
      <c r="JP6" s="1" t="s">
        <v>410</v>
      </c>
      <c r="JQ6" s="1" t="s">
        <v>411</v>
      </c>
      <c r="JR6" s="1" t="s">
        <v>412</v>
      </c>
      <c r="JS6" s="1" t="s">
        <v>413</v>
      </c>
      <c r="JT6" s="1" t="s">
        <v>414</v>
      </c>
      <c r="JU6" s="1" t="s">
        <v>415</v>
      </c>
      <c r="JV6" s="1" t="s">
        <v>416</v>
      </c>
      <c r="JW6" s="1" t="s">
        <v>417</v>
      </c>
      <c r="JX6" s="1" t="s">
        <v>418</v>
      </c>
      <c r="JY6" s="1" t="s">
        <v>517</v>
      </c>
      <c r="JZ6" s="1" t="s">
        <v>420</v>
      </c>
      <c r="KA6" s="1" t="s">
        <v>423</v>
      </c>
      <c r="KB6" s="1" t="s">
        <v>422</v>
      </c>
      <c r="KC6" s="1" t="s">
        <v>424</v>
      </c>
      <c r="KD6" s="1" t="s">
        <v>421</v>
      </c>
      <c r="KE6" s="1" t="s">
        <v>425</v>
      </c>
      <c r="KF6" s="1" t="s">
        <v>426</v>
      </c>
      <c r="KG6" s="1" t="s">
        <v>427</v>
      </c>
      <c r="KH6" s="1" t="s">
        <v>431</v>
      </c>
      <c r="KI6" s="1" t="s">
        <v>589</v>
      </c>
      <c r="KJ6" s="1" t="s">
        <v>432</v>
      </c>
      <c r="KK6" s="1" t="s">
        <v>433</v>
      </c>
      <c r="KL6" s="1" t="s">
        <v>434</v>
      </c>
      <c r="KM6" s="1" t="s">
        <v>435</v>
      </c>
      <c r="KN6" s="1" t="s">
        <v>436</v>
      </c>
      <c r="KO6" s="1" t="s">
        <v>449</v>
      </c>
      <c r="KP6" s="1" t="s">
        <v>439</v>
      </c>
      <c r="KQ6" s="1" t="s">
        <v>440</v>
      </c>
      <c r="KR6" s="1" t="s">
        <v>441</v>
      </c>
      <c r="KS6" s="1" t="s">
        <v>442</v>
      </c>
      <c r="KT6" s="1" t="s">
        <v>445</v>
      </c>
      <c r="KU6" s="1" t="s">
        <v>446</v>
      </c>
      <c r="KV6" s="1" t="s">
        <v>447</v>
      </c>
      <c r="KW6" s="1" t="s">
        <v>448</v>
      </c>
      <c r="KX6" s="1" t="s">
        <v>470</v>
      </c>
      <c r="KY6" s="1" t="s">
        <v>469</v>
      </c>
      <c r="KZ6" s="1" t="s">
        <v>450</v>
      </c>
      <c r="LA6" s="1" t="s">
        <v>451</v>
      </c>
      <c r="LB6" s="1" t="s">
        <v>452</v>
      </c>
      <c r="LC6" s="1" t="s">
        <v>453</v>
      </c>
      <c r="LD6" s="1" t="s">
        <v>454</v>
      </c>
      <c r="LE6" s="1" t="s">
        <v>455</v>
      </c>
      <c r="LF6" s="1" t="s">
        <v>456</v>
      </c>
      <c r="LG6" s="1" t="s">
        <v>457</v>
      </c>
      <c r="LH6" s="1" t="s">
        <v>458</v>
      </c>
      <c r="LI6" s="1" t="s">
        <v>459</v>
      </c>
      <c r="LJ6" s="1" t="s">
        <v>460</v>
      </c>
      <c r="LK6" s="1" t="s">
        <v>463</v>
      </c>
      <c r="LL6" s="1" t="s">
        <v>464</v>
      </c>
      <c r="LM6" s="1" t="s">
        <v>465</v>
      </c>
      <c r="LN6" s="1" t="s">
        <v>503</v>
      </c>
      <c r="LO6" s="1" t="s">
        <v>504</v>
      </c>
      <c r="LP6" s="1" t="s">
        <v>505</v>
      </c>
      <c r="LQ6" s="1" t="s">
        <v>506</v>
      </c>
      <c r="LR6" s="1" t="s">
        <v>507</v>
      </c>
      <c r="LS6" s="1" t="s">
        <v>508</v>
      </c>
      <c r="LT6" s="1" t="s">
        <v>509</v>
      </c>
      <c r="LU6" s="1" t="s">
        <v>510</v>
      </c>
      <c r="LV6" s="1" t="s">
        <v>511</v>
      </c>
      <c r="LW6" s="1" t="s">
        <v>512</v>
      </c>
      <c r="LX6" s="1" t="s">
        <v>478</v>
      </c>
      <c r="LY6" s="1" t="s">
        <v>479</v>
      </c>
      <c r="LZ6" s="1" t="s">
        <v>480</v>
      </c>
      <c r="MA6" s="1" t="s">
        <v>481</v>
      </c>
      <c r="MB6" s="1" t="s">
        <v>482</v>
      </c>
      <c r="MC6" s="1" t="s">
        <v>483</v>
      </c>
      <c r="MD6" s="1" t="s">
        <v>491</v>
      </c>
      <c r="ME6" s="1" t="s">
        <v>487</v>
      </c>
      <c r="MF6" s="1" t="s">
        <v>488</v>
      </c>
      <c r="MG6" s="1" t="s">
        <v>490</v>
      </c>
      <c r="MH6" s="1" t="s">
        <v>489</v>
      </c>
      <c r="MI6" s="1" t="s">
        <v>486</v>
      </c>
      <c r="MJ6" s="1" t="s">
        <v>492</v>
      </c>
      <c r="MK6" s="1" t="s">
        <v>493</v>
      </c>
      <c r="ML6" s="1" t="s">
        <v>494</v>
      </c>
      <c r="MM6" s="1" t="s">
        <v>495</v>
      </c>
      <c r="MN6" s="1" t="s">
        <v>496</v>
      </c>
      <c r="MO6" s="1" t="s">
        <v>497</v>
      </c>
      <c r="MP6" s="1" t="s">
        <v>498</v>
      </c>
      <c r="MQ6" s="1" t="s">
        <v>499</v>
      </c>
      <c r="MR6" s="1" t="s">
        <v>500</v>
      </c>
      <c r="MS6" s="1" t="s">
        <v>521</v>
      </c>
      <c r="MT6" s="1" t="s">
        <v>525</v>
      </c>
      <c r="MU6" s="1" t="s">
        <v>522</v>
      </c>
      <c r="MV6" s="1" t="s">
        <v>523</v>
      </c>
      <c r="MW6" s="1" t="s">
        <v>524</v>
      </c>
      <c r="MX6" s="1" t="s">
        <v>554</v>
      </c>
      <c r="MY6" s="1" t="s">
        <v>555</v>
      </c>
      <c r="MZ6" s="1" t="s">
        <v>556</v>
      </c>
      <c r="NA6" s="1" t="s">
        <v>557</v>
      </c>
      <c r="NB6" s="1" t="s">
        <v>558</v>
      </c>
      <c r="NC6" s="1" t="s">
        <v>568</v>
      </c>
      <c r="ND6" s="1" t="s">
        <v>569</v>
      </c>
      <c r="NE6" s="1" t="s">
        <v>570</v>
      </c>
      <c r="NF6" s="1" t="s">
        <v>571</v>
      </c>
      <c r="NG6" s="1" t="s">
        <v>572</v>
      </c>
      <c r="NH6" s="1" t="s">
        <v>580</v>
      </c>
      <c r="NI6" s="1" t="s">
        <v>581</v>
      </c>
      <c r="NJ6" s="1" t="s">
        <v>582</v>
      </c>
      <c r="NK6" s="1" t="s">
        <v>583</v>
      </c>
      <c r="NL6" s="1" t="s">
        <v>584</v>
      </c>
      <c r="NM6" s="1" t="s">
        <v>578</v>
      </c>
      <c r="NN6" s="1" t="s">
        <v>577</v>
      </c>
      <c r="NO6" s="1" t="s">
        <v>579</v>
      </c>
      <c r="NP6" s="1" t="s">
        <v>585</v>
      </c>
      <c r="NQ6" s="1" t="s">
        <v>586</v>
      </c>
      <c r="NR6" s="1" t="s">
        <v>591</v>
      </c>
      <c r="NS6" s="1" t="s">
        <v>594</v>
      </c>
      <c r="NT6" s="1" t="s">
        <v>597</v>
      </c>
      <c r="NU6" s="1" t="s">
        <v>598</v>
      </c>
      <c r="NV6" s="1" t="s">
        <v>599</v>
      </c>
      <c r="NW6" s="1" t="s">
        <v>602</v>
      </c>
      <c r="NX6" s="1" t="s">
        <v>603</v>
      </c>
      <c r="NY6" s="1" t="s">
        <v>601</v>
      </c>
    </row>
    <row r="7" spans="1:389" s="1" customFormat="1" x14ac:dyDescent="0.25">
      <c r="A7" s="7">
        <f>COLUMN()</f>
        <v>1</v>
      </c>
      <c r="B7" s="7">
        <f>COLUMN()</f>
        <v>2</v>
      </c>
      <c r="C7" s="7">
        <v>3</v>
      </c>
      <c r="D7" s="7">
        <v>3</v>
      </c>
      <c r="E7" s="7">
        <f>COLUMN()</f>
        <v>5</v>
      </c>
      <c r="F7" s="7">
        <f>COLUMN()</f>
        <v>6</v>
      </c>
      <c r="G7" s="7">
        <f>COLUMN()</f>
        <v>7</v>
      </c>
      <c r="H7" s="7">
        <f>COLUMN()</f>
        <v>8</v>
      </c>
      <c r="I7" s="7">
        <f>COLUMN()</f>
        <v>9</v>
      </c>
      <c r="J7" s="7">
        <f>COLUMN()</f>
        <v>10</v>
      </c>
      <c r="K7" s="7">
        <f>COLUMN()</f>
        <v>11</v>
      </c>
      <c r="L7" s="7">
        <f>COLUMN()</f>
        <v>12</v>
      </c>
      <c r="M7" s="7">
        <f>COLUMN()</f>
        <v>13</v>
      </c>
      <c r="N7" s="7">
        <f>COLUMN()</f>
        <v>14</v>
      </c>
      <c r="O7" s="7">
        <f>COLUMN()</f>
        <v>15</v>
      </c>
      <c r="P7" s="7">
        <f>COLUMN()</f>
        <v>16</v>
      </c>
      <c r="Q7" s="7">
        <f>COLUMN()</f>
        <v>17</v>
      </c>
      <c r="R7" s="7">
        <f>COLUMN()</f>
        <v>18</v>
      </c>
      <c r="S7" s="7">
        <f>COLUMN()</f>
        <v>19</v>
      </c>
      <c r="T7" s="7">
        <f>COLUMN()</f>
        <v>20</v>
      </c>
      <c r="U7" s="7">
        <f>COLUMN()</f>
        <v>21</v>
      </c>
      <c r="V7" s="7">
        <f>COLUMN()</f>
        <v>22</v>
      </c>
      <c r="W7" s="7">
        <f>COLUMN()</f>
        <v>23</v>
      </c>
      <c r="X7" s="7">
        <f>COLUMN()</f>
        <v>24</v>
      </c>
      <c r="Y7" s="7">
        <f>COLUMN()</f>
        <v>25</v>
      </c>
      <c r="Z7" s="7">
        <f>COLUMN()</f>
        <v>26</v>
      </c>
      <c r="AA7" s="7">
        <f>COLUMN()</f>
        <v>27</v>
      </c>
      <c r="AB7" s="7">
        <f>COLUMN()</f>
        <v>28</v>
      </c>
      <c r="AC7" s="7">
        <f>COLUMN()</f>
        <v>29</v>
      </c>
      <c r="AD7" s="7">
        <f>COLUMN()</f>
        <v>30</v>
      </c>
      <c r="AE7" s="7">
        <f>COLUMN()</f>
        <v>31</v>
      </c>
      <c r="AF7" s="7">
        <f>COLUMN()</f>
        <v>32</v>
      </c>
      <c r="AG7" s="7">
        <f>COLUMN()</f>
        <v>33</v>
      </c>
      <c r="AH7" s="7">
        <f>COLUMN()</f>
        <v>34</v>
      </c>
      <c r="AI7" s="7">
        <f>COLUMN()</f>
        <v>35</v>
      </c>
      <c r="AJ7" s="7">
        <f>COLUMN()</f>
        <v>36</v>
      </c>
      <c r="AK7" s="7">
        <f>COLUMN()</f>
        <v>37</v>
      </c>
      <c r="AL7" s="7">
        <f>COLUMN()</f>
        <v>38</v>
      </c>
      <c r="AM7" s="7">
        <f>COLUMN()</f>
        <v>39</v>
      </c>
      <c r="AN7" s="7">
        <f>COLUMN()</f>
        <v>40</v>
      </c>
      <c r="AO7" s="7">
        <f>COLUMN()</f>
        <v>41</v>
      </c>
      <c r="AP7" s="7">
        <f>COLUMN()</f>
        <v>42</v>
      </c>
      <c r="AQ7" s="7">
        <f>COLUMN()</f>
        <v>43</v>
      </c>
      <c r="AR7" s="7">
        <f>COLUMN()</f>
        <v>44</v>
      </c>
      <c r="AS7" s="7">
        <f>COLUMN()</f>
        <v>45</v>
      </c>
      <c r="AT7" s="7">
        <f>COLUMN()</f>
        <v>46</v>
      </c>
      <c r="AU7" s="7">
        <f>COLUMN()</f>
        <v>47</v>
      </c>
      <c r="AV7" s="7">
        <f>COLUMN()</f>
        <v>48</v>
      </c>
      <c r="AW7" s="7">
        <f>COLUMN()</f>
        <v>49</v>
      </c>
      <c r="AX7" s="7">
        <f>COLUMN()</f>
        <v>50</v>
      </c>
      <c r="AY7" s="7">
        <f>COLUMN()</f>
        <v>51</v>
      </c>
      <c r="AZ7" s="7">
        <f>COLUMN()</f>
        <v>52</v>
      </c>
      <c r="BA7" s="7">
        <f>COLUMN()</f>
        <v>53</v>
      </c>
      <c r="BB7" s="7">
        <f>COLUMN()</f>
        <v>54</v>
      </c>
      <c r="BC7" s="7">
        <f>COLUMN()</f>
        <v>55</v>
      </c>
      <c r="BD7" s="7">
        <f>COLUMN()</f>
        <v>56</v>
      </c>
      <c r="BE7" s="7">
        <f>COLUMN()</f>
        <v>57</v>
      </c>
      <c r="BF7" s="7">
        <f>COLUMN()</f>
        <v>58</v>
      </c>
      <c r="BG7" s="7">
        <f>COLUMN()</f>
        <v>59</v>
      </c>
      <c r="BH7" s="7">
        <f>COLUMN()</f>
        <v>60</v>
      </c>
      <c r="BI7" s="7">
        <f>COLUMN()</f>
        <v>61</v>
      </c>
      <c r="BJ7" s="7">
        <f>COLUMN()</f>
        <v>62</v>
      </c>
      <c r="BK7" s="7">
        <f>COLUMN()</f>
        <v>63</v>
      </c>
      <c r="BL7" s="7">
        <f>COLUMN()</f>
        <v>64</v>
      </c>
      <c r="BM7" s="7">
        <f>COLUMN()</f>
        <v>65</v>
      </c>
      <c r="BN7" s="7">
        <f>COLUMN()</f>
        <v>66</v>
      </c>
      <c r="BO7" s="7">
        <f>COLUMN()</f>
        <v>67</v>
      </c>
      <c r="BP7" s="7">
        <f>COLUMN()</f>
        <v>68</v>
      </c>
      <c r="BQ7" s="7">
        <f>COLUMN()</f>
        <v>69</v>
      </c>
      <c r="BR7" s="7">
        <f>COLUMN()</f>
        <v>70</v>
      </c>
      <c r="BS7" s="7">
        <f>COLUMN()</f>
        <v>71</v>
      </c>
      <c r="BT7" s="7">
        <f>COLUMN()</f>
        <v>72</v>
      </c>
      <c r="BU7" s="7">
        <f>COLUMN()</f>
        <v>73</v>
      </c>
      <c r="BV7" s="7">
        <f>COLUMN()</f>
        <v>74</v>
      </c>
      <c r="BW7" s="7">
        <f>COLUMN()</f>
        <v>75</v>
      </c>
      <c r="BX7" s="7">
        <f>COLUMN()</f>
        <v>76</v>
      </c>
      <c r="BY7" s="7">
        <f>COLUMN()</f>
        <v>77</v>
      </c>
      <c r="BZ7" s="7">
        <f>COLUMN()</f>
        <v>78</v>
      </c>
      <c r="CA7" s="7">
        <f>COLUMN()</f>
        <v>79</v>
      </c>
      <c r="CB7" s="7">
        <f>COLUMN()</f>
        <v>80</v>
      </c>
      <c r="CC7" s="7">
        <f>COLUMN()</f>
        <v>81</v>
      </c>
      <c r="CD7" s="7">
        <f>COLUMN()</f>
        <v>82</v>
      </c>
      <c r="CE7" s="7">
        <f>COLUMN()</f>
        <v>83</v>
      </c>
      <c r="CF7" s="7">
        <f>COLUMN()</f>
        <v>84</v>
      </c>
      <c r="CG7" s="7">
        <f>COLUMN()</f>
        <v>85</v>
      </c>
      <c r="CH7" s="7">
        <f>COLUMN()</f>
        <v>86</v>
      </c>
      <c r="CI7" s="7">
        <f>COLUMN()</f>
        <v>87</v>
      </c>
      <c r="CJ7" s="7">
        <f>COLUMN()</f>
        <v>88</v>
      </c>
      <c r="CK7" s="7">
        <f>COLUMN()</f>
        <v>89</v>
      </c>
      <c r="CL7" s="7">
        <f>COLUMN()</f>
        <v>90</v>
      </c>
      <c r="CM7" s="7">
        <f>COLUMN()</f>
        <v>91</v>
      </c>
      <c r="CN7" s="7">
        <f>COLUMN()</f>
        <v>92</v>
      </c>
      <c r="CO7" s="7">
        <f>COLUMN()</f>
        <v>93</v>
      </c>
      <c r="CP7" s="7">
        <f>COLUMN()</f>
        <v>94</v>
      </c>
      <c r="CQ7" s="7">
        <f>COLUMN()</f>
        <v>95</v>
      </c>
      <c r="CR7" s="7">
        <f>COLUMN()</f>
        <v>96</v>
      </c>
      <c r="CS7" s="7">
        <f>COLUMN()</f>
        <v>97</v>
      </c>
      <c r="CT7" s="7">
        <f>COLUMN()</f>
        <v>98</v>
      </c>
      <c r="CU7" s="7">
        <f>COLUMN()</f>
        <v>99</v>
      </c>
      <c r="CV7" s="7">
        <f>COLUMN()</f>
        <v>100</v>
      </c>
      <c r="CW7" s="7">
        <f>COLUMN()</f>
        <v>101</v>
      </c>
      <c r="CX7" s="7">
        <f>COLUMN()</f>
        <v>102</v>
      </c>
      <c r="CY7" s="7">
        <f>COLUMN()</f>
        <v>103</v>
      </c>
      <c r="CZ7" s="7">
        <f>COLUMN()</f>
        <v>104</v>
      </c>
      <c r="DA7" s="7">
        <f>COLUMN()</f>
        <v>105</v>
      </c>
      <c r="DB7" s="7">
        <f>COLUMN()</f>
        <v>106</v>
      </c>
      <c r="DC7" s="7">
        <f>COLUMN()</f>
        <v>107</v>
      </c>
      <c r="DD7" s="7">
        <f>COLUMN()</f>
        <v>108</v>
      </c>
      <c r="DE7" s="7">
        <f>COLUMN()</f>
        <v>109</v>
      </c>
      <c r="DF7" s="7">
        <f>COLUMN()</f>
        <v>110</v>
      </c>
      <c r="DG7" s="7">
        <f>COLUMN()</f>
        <v>111</v>
      </c>
      <c r="DH7" s="7">
        <f>COLUMN()</f>
        <v>112</v>
      </c>
      <c r="DI7" s="7">
        <f>COLUMN()</f>
        <v>113</v>
      </c>
      <c r="DJ7" s="7">
        <f>COLUMN()</f>
        <v>114</v>
      </c>
      <c r="DK7" s="7">
        <f>COLUMN()</f>
        <v>115</v>
      </c>
      <c r="DL7" s="7">
        <f>COLUMN()</f>
        <v>116</v>
      </c>
      <c r="DM7" s="7">
        <f>COLUMN()</f>
        <v>117</v>
      </c>
      <c r="DN7" s="7">
        <f>COLUMN()</f>
        <v>118</v>
      </c>
      <c r="DO7" s="7">
        <f>COLUMN()</f>
        <v>119</v>
      </c>
      <c r="DP7" s="7">
        <f>COLUMN()</f>
        <v>120</v>
      </c>
      <c r="DQ7" s="7">
        <f>COLUMN()</f>
        <v>121</v>
      </c>
      <c r="DR7" s="7">
        <f>COLUMN()</f>
        <v>122</v>
      </c>
      <c r="DS7" s="7">
        <f>COLUMN()</f>
        <v>123</v>
      </c>
      <c r="DT7" s="7">
        <f>COLUMN()</f>
        <v>124</v>
      </c>
      <c r="DU7" s="7">
        <f>COLUMN()</f>
        <v>125</v>
      </c>
      <c r="DV7" s="7">
        <f>COLUMN()</f>
        <v>126</v>
      </c>
      <c r="DW7" s="7">
        <f>COLUMN()</f>
        <v>127</v>
      </c>
      <c r="DX7" s="7">
        <f>COLUMN()</f>
        <v>128</v>
      </c>
      <c r="DY7" s="7">
        <f>COLUMN()</f>
        <v>129</v>
      </c>
      <c r="DZ7" s="7">
        <f>COLUMN()</f>
        <v>130</v>
      </c>
      <c r="EA7" s="7">
        <f>COLUMN()</f>
        <v>131</v>
      </c>
      <c r="EB7" s="7">
        <f>COLUMN()</f>
        <v>132</v>
      </c>
      <c r="EC7" s="7">
        <f>COLUMN()</f>
        <v>133</v>
      </c>
      <c r="ED7" s="7">
        <f>COLUMN()</f>
        <v>134</v>
      </c>
      <c r="EE7" s="7">
        <f>COLUMN()</f>
        <v>135</v>
      </c>
      <c r="EF7" s="7">
        <f>COLUMN()</f>
        <v>136</v>
      </c>
      <c r="EG7" s="7">
        <f>COLUMN()</f>
        <v>137</v>
      </c>
      <c r="EH7" s="7">
        <f>COLUMN()</f>
        <v>138</v>
      </c>
      <c r="EI7" s="7">
        <f>COLUMN()</f>
        <v>139</v>
      </c>
      <c r="EJ7" s="7">
        <f>COLUMN()</f>
        <v>140</v>
      </c>
      <c r="EK7" s="7">
        <f>COLUMN()</f>
        <v>141</v>
      </c>
      <c r="EL7" s="7">
        <f>COLUMN()</f>
        <v>142</v>
      </c>
      <c r="EM7" s="7">
        <f>COLUMN()</f>
        <v>143</v>
      </c>
      <c r="EN7" s="7">
        <f>COLUMN()</f>
        <v>144</v>
      </c>
      <c r="EO7" s="7">
        <f>COLUMN()</f>
        <v>145</v>
      </c>
      <c r="EP7" s="7">
        <f>COLUMN()</f>
        <v>146</v>
      </c>
      <c r="EQ7" s="7">
        <f>COLUMN()</f>
        <v>147</v>
      </c>
      <c r="ER7" s="7">
        <f>COLUMN()</f>
        <v>148</v>
      </c>
      <c r="ES7" s="7">
        <f>COLUMN()</f>
        <v>149</v>
      </c>
      <c r="ET7" s="7">
        <f>COLUMN()</f>
        <v>150</v>
      </c>
      <c r="EU7" s="7">
        <f>COLUMN()</f>
        <v>151</v>
      </c>
      <c r="EV7" s="7">
        <f>COLUMN()</f>
        <v>152</v>
      </c>
      <c r="EW7" s="7">
        <f>COLUMN()</f>
        <v>153</v>
      </c>
      <c r="EX7" s="7">
        <f>COLUMN()</f>
        <v>154</v>
      </c>
      <c r="EY7" s="7">
        <f>COLUMN()</f>
        <v>155</v>
      </c>
      <c r="EZ7" s="7">
        <f>COLUMN()</f>
        <v>156</v>
      </c>
      <c r="FA7" s="7">
        <f>COLUMN()</f>
        <v>157</v>
      </c>
      <c r="FB7" s="7">
        <f>COLUMN()</f>
        <v>158</v>
      </c>
      <c r="FC7" s="7">
        <f>COLUMN()</f>
        <v>159</v>
      </c>
      <c r="FD7" s="7">
        <f>COLUMN()</f>
        <v>160</v>
      </c>
      <c r="FE7" s="7">
        <f>COLUMN()</f>
        <v>161</v>
      </c>
      <c r="FF7" s="7">
        <f>COLUMN()</f>
        <v>162</v>
      </c>
      <c r="FG7" s="7">
        <f>COLUMN()</f>
        <v>163</v>
      </c>
      <c r="FH7" s="7">
        <f>COLUMN()</f>
        <v>164</v>
      </c>
      <c r="FI7" s="7">
        <f>COLUMN()</f>
        <v>165</v>
      </c>
      <c r="FJ7" s="7">
        <f>COLUMN()</f>
        <v>166</v>
      </c>
      <c r="FK7" s="7">
        <f>COLUMN()</f>
        <v>167</v>
      </c>
      <c r="FL7" s="7">
        <f>COLUMN()</f>
        <v>168</v>
      </c>
      <c r="FM7" s="7">
        <f>COLUMN()</f>
        <v>169</v>
      </c>
      <c r="FN7" s="7">
        <f>COLUMN()</f>
        <v>170</v>
      </c>
      <c r="FO7" s="7">
        <f>COLUMN()</f>
        <v>171</v>
      </c>
      <c r="FP7" s="7">
        <f>COLUMN()</f>
        <v>172</v>
      </c>
      <c r="FQ7" s="7">
        <f>COLUMN()</f>
        <v>173</v>
      </c>
      <c r="FR7" s="7">
        <f>COLUMN()</f>
        <v>174</v>
      </c>
      <c r="FS7" s="7">
        <f>COLUMN()</f>
        <v>175</v>
      </c>
      <c r="FT7" s="7">
        <f>COLUMN()</f>
        <v>176</v>
      </c>
      <c r="FU7" s="7">
        <f>COLUMN()</f>
        <v>177</v>
      </c>
      <c r="FV7" s="7">
        <f>COLUMN()</f>
        <v>178</v>
      </c>
      <c r="FW7" s="7">
        <f>COLUMN()</f>
        <v>179</v>
      </c>
      <c r="FX7" s="7">
        <f>COLUMN()</f>
        <v>180</v>
      </c>
      <c r="FY7" s="7">
        <f>COLUMN()</f>
        <v>181</v>
      </c>
      <c r="FZ7" s="7">
        <f>COLUMN()</f>
        <v>182</v>
      </c>
      <c r="GA7" s="7">
        <f>COLUMN()</f>
        <v>183</v>
      </c>
      <c r="GB7" s="7">
        <f>COLUMN()</f>
        <v>184</v>
      </c>
      <c r="GC7" s="7">
        <f>COLUMN()</f>
        <v>185</v>
      </c>
      <c r="GD7" s="7">
        <f>COLUMN()</f>
        <v>186</v>
      </c>
      <c r="GE7" s="7">
        <f>COLUMN()</f>
        <v>187</v>
      </c>
      <c r="GF7" s="7">
        <f>COLUMN()</f>
        <v>188</v>
      </c>
      <c r="GG7" s="7">
        <f>COLUMN()</f>
        <v>189</v>
      </c>
      <c r="GH7" s="7">
        <f>COLUMN()</f>
        <v>190</v>
      </c>
      <c r="GI7" s="7">
        <f>COLUMN()</f>
        <v>191</v>
      </c>
      <c r="GJ7" s="7">
        <f>COLUMN()</f>
        <v>192</v>
      </c>
      <c r="GK7" s="7">
        <f>COLUMN()</f>
        <v>193</v>
      </c>
      <c r="GL7" s="7">
        <f>COLUMN()</f>
        <v>194</v>
      </c>
      <c r="GM7" s="7">
        <f>COLUMN()</f>
        <v>195</v>
      </c>
      <c r="GN7" s="7">
        <f>COLUMN()</f>
        <v>196</v>
      </c>
      <c r="GO7" s="7">
        <f>COLUMN()</f>
        <v>197</v>
      </c>
      <c r="GP7" s="7">
        <f>COLUMN()</f>
        <v>198</v>
      </c>
      <c r="GQ7" s="7">
        <f>COLUMN()</f>
        <v>199</v>
      </c>
      <c r="GR7" s="7">
        <f>COLUMN()</f>
        <v>200</v>
      </c>
      <c r="GS7" s="7">
        <f>COLUMN()</f>
        <v>201</v>
      </c>
      <c r="GT7" s="7">
        <f>COLUMN()</f>
        <v>202</v>
      </c>
      <c r="GU7" s="7">
        <f>COLUMN()</f>
        <v>203</v>
      </c>
      <c r="GV7" s="7">
        <f>COLUMN()</f>
        <v>204</v>
      </c>
      <c r="GW7" s="7">
        <f>COLUMN()</f>
        <v>205</v>
      </c>
      <c r="GX7" s="7">
        <f>COLUMN()</f>
        <v>206</v>
      </c>
      <c r="GY7" s="7">
        <f>COLUMN()</f>
        <v>207</v>
      </c>
      <c r="GZ7" s="7">
        <f>COLUMN()</f>
        <v>208</v>
      </c>
      <c r="HA7" s="7">
        <f>COLUMN()</f>
        <v>209</v>
      </c>
      <c r="HB7" s="7">
        <f>COLUMN()</f>
        <v>210</v>
      </c>
      <c r="HC7" s="7">
        <f>COLUMN()</f>
        <v>211</v>
      </c>
      <c r="HD7" s="7">
        <f>COLUMN()</f>
        <v>212</v>
      </c>
      <c r="HE7" s="7">
        <f>COLUMN()</f>
        <v>213</v>
      </c>
      <c r="HF7" s="7">
        <f>COLUMN()</f>
        <v>214</v>
      </c>
      <c r="HG7" s="7">
        <f>COLUMN()</f>
        <v>215</v>
      </c>
      <c r="HH7" s="7">
        <f>COLUMN()</f>
        <v>216</v>
      </c>
      <c r="HI7" s="7">
        <f>COLUMN()</f>
        <v>217</v>
      </c>
      <c r="HJ7" s="7">
        <f>COLUMN()</f>
        <v>218</v>
      </c>
      <c r="HK7" s="7">
        <f>COLUMN()</f>
        <v>219</v>
      </c>
      <c r="HL7" s="7">
        <f>COLUMN()</f>
        <v>220</v>
      </c>
      <c r="HM7" s="7">
        <f>COLUMN()</f>
        <v>221</v>
      </c>
      <c r="HN7" s="7">
        <f>COLUMN()</f>
        <v>222</v>
      </c>
      <c r="HO7" s="7">
        <f>COLUMN()</f>
        <v>223</v>
      </c>
      <c r="HP7" s="7">
        <f>COLUMN()</f>
        <v>224</v>
      </c>
      <c r="HQ7" s="7">
        <f>COLUMN()</f>
        <v>225</v>
      </c>
      <c r="HR7" s="7">
        <f>COLUMN()</f>
        <v>226</v>
      </c>
      <c r="HS7" s="7">
        <f>COLUMN()</f>
        <v>227</v>
      </c>
      <c r="HT7" s="7">
        <f>COLUMN()</f>
        <v>228</v>
      </c>
      <c r="HU7" s="7">
        <f>COLUMN()</f>
        <v>229</v>
      </c>
      <c r="HV7" s="7">
        <f>COLUMN()</f>
        <v>230</v>
      </c>
      <c r="HW7" s="7">
        <f>COLUMN()</f>
        <v>231</v>
      </c>
      <c r="HX7" s="7">
        <f>COLUMN()</f>
        <v>232</v>
      </c>
      <c r="HY7" s="7">
        <f>COLUMN()</f>
        <v>233</v>
      </c>
      <c r="HZ7" s="7">
        <f>COLUMN()</f>
        <v>234</v>
      </c>
      <c r="IA7" s="7">
        <f>COLUMN()</f>
        <v>235</v>
      </c>
      <c r="IB7" s="7">
        <f>COLUMN()</f>
        <v>236</v>
      </c>
      <c r="IC7" s="7">
        <f>COLUMN()</f>
        <v>237</v>
      </c>
      <c r="ID7" s="7">
        <f>COLUMN()</f>
        <v>238</v>
      </c>
      <c r="IE7" s="7">
        <f>COLUMN()</f>
        <v>239</v>
      </c>
      <c r="IF7" s="7">
        <f>COLUMN()</f>
        <v>240</v>
      </c>
      <c r="IG7" s="7">
        <f>COLUMN()</f>
        <v>241</v>
      </c>
      <c r="IH7" s="7">
        <f>COLUMN()</f>
        <v>242</v>
      </c>
      <c r="II7" s="7">
        <f>COLUMN()</f>
        <v>243</v>
      </c>
      <c r="IJ7" s="7">
        <f>COLUMN()</f>
        <v>244</v>
      </c>
      <c r="IK7" s="7">
        <f>COLUMN()</f>
        <v>245</v>
      </c>
      <c r="IL7" s="7">
        <f>COLUMN()</f>
        <v>246</v>
      </c>
      <c r="IM7" s="7">
        <f>COLUMN()</f>
        <v>247</v>
      </c>
      <c r="IN7" s="7">
        <f>COLUMN()</f>
        <v>248</v>
      </c>
      <c r="IO7" s="7">
        <f>COLUMN()</f>
        <v>249</v>
      </c>
      <c r="IP7" s="7">
        <f>COLUMN()</f>
        <v>250</v>
      </c>
      <c r="IQ7" s="7">
        <f>COLUMN()</f>
        <v>251</v>
      </c>
      <c r="IR7" s="7">
        <f>COLUMN()</f>
        <v>252</v>
      </c>
      <c r="IS7" s="7">
        <f>COLUMN()</f>
        <v>253</v>
      </c>
      <c r="IT7" s="7">
        <f>COLUMN()</f>
        <v>254</v>
      </c>
      <c r="IU7" s="7">
        <f>COLUMN()</f>
        <v>255</v>
      </c>
      <c r="IV7" s="7">
        <f>COLUMN()</f>
        <v>256</v>
      </c>
      <c r="IW7" s="7">
        <f>COLUMN()</f>
        <v>257</v>
      </c>
      <c r="IX7" s="7">
        <f>COLUMN()</f>
        <v>258</v>
      </c>
      <c r="IY7" s="7">
        <f>COLUMN()</f>
        <v>259</v>
      </c>
      <c r="IZ7" s="7">
        <f>COLUMN()</f>
        <v>260</v>
      </c>
      <c r="JA7" s="7">
        <f>COLUMN()</f>
        <v>261</v>
      </c>
      <c r="JB7" s="7">
        <f>COLUMN()</f>
        <v>262</v>
      </c>
      <c r="JC7" s="7">
        <f>COLUMN()</f>
        <v>263</v>
      </c>
      <c r="JD7" s="7">
        <f>COLUMN()</f>
        <v>264</v>
      </c>
      <c r="JE7" s="7">
        <f>COLUMN()</f>
        <v>265</v>
      </c>
      <c r="JF7" s="7">
        <f>COLUMN()</f>
        <v>266</v>
      </c>
      <c r="JG7" s="7">
        <f>COLUMN()</f>
        <v>267</v>
      </c>
      <c r="JH7" s="7">
        <f>COLUMN()</f>
        <v>268</v>
      </c>
      <c r="JI7" s="7">
        <f>COLUMN()</f>
        <v>269</v>
      </c>
      <c r="JJ7" s="7">
        <f>COLUMN()</f>
        <v>270</v>
      </c>
      <c r="JK7" s="7">
        <f>COLUMN()</f>
        <v>271</v>
      </c>
      <c r="JL7" s="7">
        <f>COLUMN()</f>
        <v>272</v>
      </c>
      <c r="JM7" s="7">
        <f>COLUMN()</f>
        <v>273</v>
      </c>
      <c r="JN7" s="7">
        <f>COLUMN()</f>
        <v>274</v>
      </c>
      <c r="JO7" s="7">
        <f>COLUMN()</f>
        <v>275</v>
      </c>
      <c r="JP7" s="7">
        <f>COLUMN()</f>
        <v>276</v>
      </c>
      <c r="JQ7" s="7">
        <f>COLUMN()</f>
        <v>277</v>
      </c>
      <c r="JR7" s="7">
        <f>COLUMN()</f>
        <v>278</v>
      </c>
      <c r="JS7" s="7">
        <f>COLUMN()</f>
        <v>279</v>
      </c>
      <c r="JT7" s="7">
        <f>COLUMN()</f>
        <v>280</v>
      </c>
      <c r="JU7" s="7">
        <f>COLUMN()</f>
        <v>281</v>
      </c>
      <c r="JV7" s="7">
        <f>COLUMN()</f>
        <v>282</v>
      </c>
      <c r="JW7" s="7">
        <f>COLUMN()</f>
        <v>283</v>
      </c>
      <c r="JX7" s="7">
        <f>COLUMN()</f>
        <v>284</v>
      </c>
      <c r="JY7" s="7">
        <f>COLUMN()</f>
        <v>285</v>
      </c>
      <c r="JZ7" s="7">
        <f>COLUMN()</f>
        <v>286</v>
      </c>
      <c r="KA7" s="7">
        <f>COLUMN()</f>
        <v>287</v>
      </c>
      <c r="KB7" s="7">
        <f>COLUMN()</f>
        <v>288</v>
      </c>
      <c r="KC7" s="7">
        <f>COLUMN()</f>
        <v>289</v>
      </c>
      <c r="KD7" s="7">
        <f>COLUMN()</f>
        <v>290</v>
      </c>
      <c r="KE7" s="7">
        <f>COLUMN()</f>
        <v>291</v>
      </c>
      <c r="KF7" s="7">
        <f>COLUMN()</f>
        <v>292</v>
      </c>
      <c r="KG7" s="7">
        <f>COLUMN()</f>
        <v>293</v>
      </c>
      <c r="KH7" s="7">
        <f>COLUMN()</f>
        <v>294</v>
      </c>
      <c r="KI7" s="7">
        <f>COLUMN()</f>
        <v>295</v>
      </c>
      <c r="KJ7" s="7">
        <f>COLUMN()</f>
        <v>296</v>
      </c>
      <c r="KK7" s="7">
        <f>COLUMN()</f>
        <v>297</v>
      </c>
      <c r="KL7" s="7">
        <f>COLUMN()</f>
        <v>298</v>
      </c>
      <c r="KM7" s="7">
        <f>COLUMN()</f>
        <v>299</v>
      </c>
      <c r="KN7" s="7">
        <f>COLUMN()</f>
        <v>300</v>
      </c>
      <c r="KO7" s="7">
        <f>COLUMN()</f>
        <v>301</v>
      </c>
      <c r="KP7" s="7">
        <f>COLUMN()</f>
        <v>302</v>
      </c>
      <c r="KQ7" s="7">
        <f>COLUMN()</f>
        <v>303</v>
      </c>
      <c r="KR7" s="7">
        <f>COLUMN()</f>
        <v>304</v>
      </c>
      <c r="KS7" s="7">
        <f>COLUMN()</f>
        <v>305</v>
      </c>
      <c r="KT7" s="7">
        <f>COLUMN()</f>
        <v>306</v>
      </c>
      <c r="KU7" s="7">
        <f>COLUMN()</f>
        <v>307</v>
      </c>
      <c r="KV7" s="7">
        <f>COLUMN()</f>
        <v>308</v>
      </c>
      <c r="KW7" s="7">
        <f>COLUMN()</f>
        <v>309</v>
      </c>
      <c r="KX7" s="7">
        <f>COLUMN()</f>
        <v>310</v>
      </c>
      <c r="KY7" s="7">
        <f>COLUMN()</f>
        <v>311</v>
      </c>
      <c r="KZ7" s="7">
        <f>COLUMN()</f>
        <v>312</v>
      </c>
      <c r="LA7" s="7">
        <f>COLUMN()</f>
        <v>313</v>
      </c>
      <c r="LB7" s="7">
        <f>COLUMN()</f>
        <v>314</v>
      </c>
      <c r="LC7" s="7">
        <f>COLUMN()</f>
        <v>315</v>
      </c>
      <c r="LD7" s="7">
        <f>COLUMN()</f>
        <v>316</v>
      </c>
      <c r="LE7" s="7">
        <f>COLUMN()</f>
        <v>317</v>
      </c>
      <c r="LF7" s="7">
        <f>COLUMN()</f>
        <v>318</v>
      </c>
      <c r="LG7" s="7">
        <f>COLUMN()</f>
        <v>319</v>
      </c>
      <c r="LH7" s="7">
        <f>COLUMN()</f>
        <v>320</v>
      </c>
      <c r="LI7" s="7">
        <f>COLUMN()</f>
        <v>321</v>
      </c>
      <c r="LJ7" s="7">
        <f>COLUMN()</f>
        <v>322</v>
      </c>
      <c r="LK7" s="7">
        <f>COLUMN()</f>
        <v>323</v>
      </c>
      <c r="LL7" s="7">
        <f>COLUMN()</f>
        <v>324</v>
      </c>
      <c r="LM7" s="7">
        <f>COLUMN()</f>
        <v>325</v>
      </c>
      <c r="LN7" s="7">
        <f>COLUMN()</f>
        <v>326</v>
      </c>
      <c r="LO7" s="7">
        <f>COLUMN()</f>
        <v>327</v>
      </c>
      <c r="LP7" s="7">
        <f>COLUMN()</f>
        <v>328</v>
      </c>
      <c r="LQ7" s="7">
        <f>COLUMN()</f>
        <v>329</v>
      </c>
      <c r="LR7" s="7">
        <f>COLUMN()</f>
        <v>330</v>
      </c>
      <c r="LS7" s="7">
        <f>COLUMN()</f>
        <v>331</v>
      </c>
      <c r="LT7" s="7">
        <f>COLUMN()</f>
        <v>332</v>
      </c>
      <c r="LU7" s="7">
        <f>COLUMN()</f>
        <v>333</v>
      </c>
      <c r="LV7" s="7">
        <f>COLUMN()</f>
        <v>334</v>
      </c>
      <c r="LW7" s="7">
        <f>COLUMN()</f>
        <v>335</v>
      </c>
      <c r="LX7" s="7">
        <f>COLUMN()</f>
        <v>336</v>
      </c>
      <c r="LY7" s="7">
        <f>COLUMN()</f>
        <v>337</v>
      </c>
      <c r="LZ7" s="7">
        <f>COLUMN()</f>
        <v>338</v>
      </c>
      <c r="MA7" s="7">
        <f>COLUMN()</f>
        <v>339</v>
      </c>
      <c r="MB7" s="7">
        <f>COLUMN()</f>
        <v>340</v>
      </c>
      <c r="MC7" s="7">
        <f>COLUMN()</f>
        <v>341</v>
      </c>
      <c r="MD7" s="7">
        <f>COLUMN()</f>
        <v>342</v>
      </c>
      <c r="ME7" s="7">
        <f>COLUMN()</f>
        <v>343</v>
      </c>
      <c r="MF7" s="7">
        <f>COLUMN()</f>
        <v>344</v>
      </c>
      <c r="MG7" s="7">
        <f>COLUMN()</f>
        <v>345</v>
      </c>
      <c r="MH7" s="7">
        <f>COLUMN()</f>
        <v>346</v>
      </c>
      <c r="MI7" s="7">
        <f>COLUMN()</f>
        <v>347</v>
      </c>
      <c r="MJ7" s="7">
        <f>COLUMN()</f>
        <v>348</v>
      </c>
      <c r="MK7" s="7">
        <f>COLUMN()</f>
        <v>349</v>
      </c>
      <c r="ML7" s="7">
        <f>COLUMN()</f>
        <v>350</v>
      </c>
      <c r="MM7" s="7">
        <f>COLUMN()</f>
        <v>351</v>
      </c>
      <c r="MN7" s="7">
        <f>COLUMN()</f>
        <v>352</v>
      </c>
      <c r="MO7" s="7">
        <f>COLUMN()</f>
        <v>353</v>
      </c>
      <c r="MP7" s="7">
        <f>COLUMN()</f>
        <v>354</v>
      </c>
      <c r="MQ7" s="7">
        <f>COLUMN()</f>
        <v>355</v>
      </c>
      <c r="MR7" s="7">
        <f>COLUMN()</f>
        <v>356</v>
      </c>
      <c r="MS7" s="7">
        <f>COLUMN()</f>
        <v>357</v>
      </c>
      <c r="MT7" s="7">
        <f>COLUMN()</f>
        <v>358</v>
      </c>
      <c r="MU7" s="7">
        <f>COLUMN()</f>
        <v>359</v>
      </c>
      <c r="MV7" s="7">
        <f>COLUMN()</f>
        <v>360</v>
      </c>
      <c r="MW7" s="7">
        <f>COLUMN()</f>
        <v>361</v>
      </c>
      <c r="MX7" s="7">
        <f>COLUMN()</f>
        <v>362</v>
      </c>
      <c r="MY7" s="7">
        <f>COLUMN()</f>
        <v>363</v>
      </c>
      <c r="MZ7" s="7">
        <f>COLUMN()</f>
        <v>364</v>
      </c>
      <c r="NA7" s="7">
        <f>COLUMN()</f>
        <v>365</v>
      </c>
      <c r="NB7" s="7">
        <f>COLUMN()</f>
        <v>366</v>
      </c>
      <c r="NC7" s="7">
        <f>COLUMN()</f>
        <v>367</v>
      </c>
      <c r="ND7" s="7">
        <f>COLUMN()</f>
        <v>368</v>
      </c>
      <c r="NE7" s="7">
        <f>COLUMN()</f>
        <v>369</v>
      </c>
      <c r="NF7" s="7">
        <f>COLUMN()</f>
        <v>370</v>
      </c>
      <c r="NG7" s="7">
        <f>COLUMN()</f>
        <v>371</v>
      </c>
      <c r="NH7" s="7">
        <f>COLUMN()</f>
        <v>372</v>
      </c>
      <c r="NI7" s="7">
        <f>COLUMN()</f>
        <v>373</v>
      </c>
      <c r="NJ7" s="7">
        <f>COLUMN()</f>
        <v>374</v>
      </c>
      <c r="NK7" s="7">
        <f>COLUMN()</f>
        <v>375</v>
      </c>
      <c r="NL7" s="7">
        <f>COLUMN()</f>
        <v>376</v>
      </c>
      <c r="NM7" s="7">
        <f>COLUMN()</f>
        <v>377</v>
      </c>
      <c r="NN7" s="7">
        <f>COLUMN()</f>
        <v>378</v>
      </c>
      <c r="NO7" s="7">
        <f>COLUMN()</f>
        <v>379</v>
      </c>
      <c r="NP7" s="7">
        <f>COLUMN()</f>
        <v>380</v>
      </c>
      <c r="NQ7" s="7">
        <f>COLUMN()</f>
        <v>381</v>
      </c>
      <c r="NR7" s="7">
        <f>COLUMN()</f>
        <v>382</v>
      </c>
      <c r="NS7" s="7">
        <f>COLUMN()</f>
        <v>383</v>
      </c>
      <c r="NT7" s="7">
        <f>COLUMN()</f>
        <v>384</v>
      </c>
      <c r="NU7" s="7">
        <f>COLUMN()</f>
        <v>385</v>
      </c>
      <c r="NV7" s="7">
        <f>COLUMN()</f>
        <v>386</v>
      </c>
      <c r="NW7" s="7">
        <f>COLUMN()</f>
        <v>387</v>
      </c>
      <c r="NX7" s="7">
        <f>COLUMN()</f>
        <v>388</v>
      </c>
      <c r="NY7" s="7">
        <f>COLUMN()</f>
        <v>389</v>
      </c>
    </row>
    <row r="8" spans="1:389" s="1" customFormat="1" x14ac:dyDescent="0.25">
      <c r="A8" s="3" t="s">
        <v>45</v>
      </c>
      <c r="B8" s="3" t="s">
        <v>0</v>
      </c>
      <c r="C8" s="3" t="s">
        <v>76</v>
      </c>
      <c r="D8" s="3" t="s">
        <v>91</v>
      </c>
      <c r="E8" s="3" t="s">
        <v>15</v>
      </c>
      <c r="F8" s="3" t="s">
        <v>16</v>
      </c>
      <c r="G8" s="3">
        <v>42003</v>
      </c>
      <c r="H8" s="3">
        <v>2014</v>
      </c>
      <c r="I8" s="3" t="str">
        <f>"Sum of "&amp;H8</f>
        <v>Sum of 2014</v>
      </c>
      <c r="J8" s="8">
        <v>1249314</v>
      </c>
      <c r="K8" t="e">
        <v>#N/A</v>
      </c>
      <c r="L8" t="e">
        <v>#N/A</v>
      </c>
      <c r="M8" t="e">
        <v>#N/A</v>
      </c>
      <c r="N8" t="e">
        <v>#N/A</v>
      </c>
      <c r="O8" t="e">
        <v>#N/A</v>
      </c>
      <c r="P8" s="13" t="e">
        <f t="shared" ref="P8:S9" si="0">L8/$K8</f>
        <v>#N/A</v>
      </c>
      <c r="Q8" s="13" t="e">
        <f t="shared" si="0"/>
        <v>#N/A</v>
      </c>
      <c r="R8" s="13" t="e">
        <f t="shared" si="0"/>
        <v>#N/A</v>
      </c>
      <c r="S8" s="13" t="e">
        <f t="shared" si="0"/>
        <v>#N/A</v>
      </c>
      <c r="T8" s="13" t="e">
        <v>#N/A</v>
      </c>
      <c r="U8" s="15" t="e">
        <v>#N/A</v>
      </c>
      <c r="V8" s="15" t="e">
        <v>#N/A</v>
      </c>
      <c r="W8" s="17" t="e">
        <v>#N/A</v>
      </c>
      <c r="X8" s="17" t="e">
        <v>#N/A</v>
      </c>
      <c r="Y8" s="17" t="e">
        <v>#N/A</v>
      </c>
      <c r="Z8" s="17" t="e">
        <v>#N/A</v>
      </c>
      <c r="AA8" s="17" t="e">
        <v>#N/A</v>
      </c>
      <c r="AB8" s="17" t="e">
        <v>#N/A</v>
      </c>
      <c r="AC8" s="17" t="e">
        <v>#N/A</v>
      </c>
      <c r="AD8" s="13" t="e">
        <f t="shared" ref="AD8:AD39" si="1">W8/$K8</f>
        <v>#N/A</v>
      </c>
      <c r="AE8" s="13" t="e">
        <f t="shared" ref="AE8:AE39" si="2">X8/$K8</f>
        <v>#N/A</v>
      </c>
      <c r="AF8" s="13" t="e">
        <f t="shared" ref="AF8:AF39" si="3">Y8/$K8</f>
        <v>#N/A</v>
      </c>
      <c r="AG8" s="13" t="e">
        <f t="shared" ref="AG8:AG39" si="4">Z8/$K8</f>
        <v>#N/A</v>
      </c>
      <c r="AH8" s="13" t="e">
        <f t="shared" ref="AH8:AH39" si="5">AA8/$K8</f>
        <v>#N/A</v>
      </c>
      <c r="AI8" s="13" t="e">
        <f t="shared" ref="AI8:AI39" si="6">AB8/$K8</f>
        <v>#N/A</v>
      </c>
      <c r="AJ8" s="13" t="e">
        <f t="shared" ref="AJ8:AJ39" si="7">AC8/$K8</f>
        <v>#N/A</v>
      </c>
      <c r="AK8" s="17" t="e">
        <v>#N/A</v>
      </c>
      <c r="AL8" s="17" t="e">
        <v>#N/A</v>
      </c>
      <c r="AM8" s="17" t="e">
        <v>#N/A</v>
      </c>
      <c r="AN8" s="17" t="e">
        <v>#N/A</v>
      </c>
      <c r="AO8" s="17" t="e">
        <v>#N/A</v>
      </c>
      <c r="AP8" s="13" t="e">
        <f>AL8/$AK8</f>
        <v>#N/A</v>
      </c>
      <c r="AQ8" s="13" t="e">
        <f>AM8/$AK8</f>
        <v>#N/A</v>
      </c>
      <c r="AR8" s="13" t="e">
        <f>AN8/$AK8</f>
        <v>#N/A</v>
      </c>
      <c r="AS8" s="13" t="e">
        <f>AO8/$AK8</f>
        <v>#N/A</v>
      </c>
      <c r="AT8" s="19" t="e">
        <v>#N/A</v>
      </c>
      <c r="AU8" s="17" t="e">
        <v>#N/A</v>
      </c>
      <c r="AV8" s="17" t="e">
        <v>#N/A</v>
      </c>
      <c r="AW8" s="17" t="e">
        <v>#N/A</v>
      </c>
      <c r="AX8" s="17" t="e">
        <v>#N/A</v>
      </c>
      <c r="AY8" s="17" t="e">
        <v>#N/A</v>
      </c>
      <c r="AZ8" s="17" t="e">
        <v>#N/A</v>
      </c>
      <c r="BA8" s="13" t="e">
        <f t="shared" ref="BA8:BE10" si="8">AV8/$AU8</f>
        <v>#N/A</v>
      </c>
      <c r="BB8" s="13" t="e">
        <f t="shared" si="8"/>
        <v>#N/A</v>
      </c>
      <c r="BC8" s="13" t="e">
        <f t="shared" si="8"/>
        <v>#N/A</v>
      </c>
      <c r="BD8" s="13" t="e">
        <f t="shared" si="8"/>
        <v>#N/A</v>
      </c>
      <c r="BE8" s="13" t="e">
        <f t="shared" si="8"/>
        <v>#N/A</v>
      </c>
      <c r="BF8" s="13" t="e">
        <f t="shared" ref="BF8:BF71" si="9">SUM(BB8:BE8)</f>
        <v>#N/A</v>
      </c>
      <c r="BG8" s="17" t="e">
        <v>#N/A</v>
      </c>
      <c r="BH8" s="17" t="e">
        <v>#N/A</v>
      </c>
      <c r="BI8" s="17" t="e">
        <v>#N/A</v>
      </c>
      <c r="BJ8" s="17" t="e">
        <v>#N/A</v>
      </c>
      <c r="BK8" s="17" t="e">
        <v>#N/A</v>
      </c>
      <c r="BL8" s="17" t="e">
        <v>#N/A</v>
      </c>
      <c r="BM8" s="13" t="e">
        <f>BH8/$BG8</f>
        <v>#N/A</v>
      </c>
      <c r="BN8" s="13" t="e">
        <f>BI8/$BG8</f>
        <v>#N/A</v>
      </c>
      <c r="BO8" s="13" t="e">
        <f>BJ8/$BG8</f>
        <v>#N/A</v>
      </c>
      <c r="BP8" s="13" t="e">
        <f>BK8/$BG8</f>
        <v>#N/A</v>
      </c>
      <c r="BQ8" s="13" t="e">
        <f>BL8/$BG8</f>
        <v>#N/A</v>
      </c>
      <c r="BR8" s="13" t="e">
        <f>SUM(BN8:BQ8)</f>
        <v>#N/A</v>
      </c>
      <c r="BS8" s="17" t="e">
        <v>#N/A</v>
      </c>
      <c r="BT8" s="17" t="e">
        <v>#N/A</v>
      </c>
      <c r="BU8" s="17" t="e">
        <v>#N/A</v>
      </c>
      <c r="BV8" s="17" t="e">
        <v>#N/A</v>
      </c>
      <c r="BW8" s="13" t="e">
        <f>BS8/$K8</f>
        <v>#N/A</v>
      </c>
      <c r="BX8" s="13" t="e">
        <f t="shared" ref="BX8" si="10">BT8/$K8</f>
        <v>#N/A</v>
      </c>
      <c r="BY8" s="13" t="e">
        <f t="shared" ref="BY8" si="11">BU8/$K8</f>
        <v>#N/A</v>
      </c>
      <c r="BZ8" s="13" t="e">
        <f t="shared" ref="BZ8" si="12">BV8/$K8</f>
        <v>#N/A</v>
      </c>
      <c r="CA8" s="13" t="e">
        <f>BX8+BY8+BZ8</f>
        <v>#N/A</v>
      </c>
      <c r="CB8" t="e">
        <v>#N/A</v>
      </c>
      <c r="CC8" t="e">
        <v>#N/A</v>
      </c>
      <c r="CD8" s="13" t="e">
        <f>CC8/CB8</f>
        <v>#N/A</v>
      </c>
      <c r="CE8" s="8" t="e">
        <v>#N/A</v>
      </c>
      <c r="CF8" s="8" t="e">
        <v>#N/A</v>
      </c>
      <c r="CG8" s="13" t="e">
        <f>CF8/CE8</f>
        <v>#N/A</v>
      </c>
      <c r="CH8" s="5" t="e">
        <v>#N/A</v>
      </c>
      <c r="CI8" s="5" t="e">
        <f>CH8*VLOOKUP(H8,'R-CPI-U-RS'!A43:O53,15,FALSE)</f>
        <v>#N/A</v>
      </c>
      <c r="CJ8" s="5">
        <v>85781727</v>
      </c>
      <c r="CK8" s="5">
        <v>89570416</v>
      </c>
      <c r="CL8" s="9">
        <v>33614</v>
      </c>
      <c r="CM8" s="9">
        <v>16142</v>
      </c>
      <c r="CN8" s="9">
        <v>6726</v>
      </c>
      <c r="CO8" s="9">
        <v>4807</v>
      </c>
      <c r="CP8" s="9">
        <v>3556</v>
      </c>
      <c r="CQ8" s="9">
        <v>1349</v>
      </c>
      <c r="CR8" s="9">
        <v>733</v>
      </c>
      <c r="CS8" s="9">
        <v>301</v>
      </c>
      <c r="CT8" s="20">
        <v>35282433000</v>
      </c>
      <c r="CU8" s="20">
        <f>CT8*VLOOKUP(H8,'R-CPI-U-RS'!$A$44:$P$54,16,FALSE)</f>
        <v>45592168958.584991</v>
      </c>
      <c r="CV8" s="9">
        <v>2543</v>
      </c>
      <c r="CW8" s="9" t="e">
        <v>#N/A</v>
      </c>
      <c r="CX8" s="9" t="e">
        <v>#N/A</v>
      </c>
      <c r="CY8" s="9" t="e">
        <v>#N/A</v>
      </c>
      <c r="CZ8" s="9" t="e">
        <v>#N/A</v>
      </c>
      <c r="DA8" s="11" t="e">
        <f t="shared" ref="DA8:DD9" si="13">CW8/SUM($CW8:$CZ8)</f>
        <v>#N/A</v>
      </c>
      <c r="DB8" s="11" t="e">
        <f t="shared" si="13"/>
        <v>#N/A</v>
      </c>
      <c r="DC8" s="11" t="e">
        <f t="shared" si="13"/>
        <v>#N/A</v>
      </c>
      <c r="DD8" s="11" t="e">
        <f t="shared" si="13"/>
        <v>#N/A</v>
      </c>
      <c r="DE8" s="9">
        <v>703336</v>
      </c>
      <c r="DF8" s="9">
        <v>614458</v>
      </c>
      <c r="DG8" s="9">
        <v>0</v>
      </c>
      <c r="DH8" s="9">
        <v>2675</v>
      </c>
      <c r="DI8" s="9">
        <v>2984</v>
      </c>
      <c r="DJ8" s="9">
        <v>31481</v>
      </c>
      <c r="DK8" s="9">
        <v>35504</v>
      </c>
      <c r="DL8" s="9">
        <v>27120</v>
      </c>
      <c r="DM8" s="9">
        <v>73771</v>
      </c>
      <c r="DN8" s="9">
        <v>16021</v>
      </c>
      <c r="DO8" s="9">
        <v>17965</v>
      </c>
      <c r="DP8" s="9">
        <v>49280</v>
      </c>
      <c r="DQ8" s="9">
        <v>9415</v>
      </c>
      <c r="DR8" s="9">
        <v>55754</v>
      </c>
      <c r="DS8" s="9">
        <v>40780</v>
      </c>
      <c r="DT8" s="9">
        <v>48280</v>
      </c>
      <c r="DU8" s="9">
        <v>55235</v>
      </c>
      <c r="DV8" s="9">
        <v>132413</v>
      </c>
      <c r="DW8" s="9">
        <v>12781</v>
      </c>
      <c r="DX8" s="9">
        <v>60424</v>
      </c>
      <c r="DY8" s="9">
        <v>31344</v>
      </c>
      <c r="DZ8" s="9">
        <v>92</v>
      </c>
      <c r="EA8" s="9">
        <f>DG8+DH8+DJ8+DK8</f>
        <v>69660</v>
      </c>
      <c r="EB8" s="9">
        <f>DP8+DQ8</f>
        <v>58695</v>
      </c>
      <c r="EC8" s="9">
        <f>DR8+DS8+DT8</f>
        <v>144814</v>
      </c>
      <c r="ED8" s="9">
        <f>DU8+DV8</f>
        <v>187648</v>
      </c>
      <c r="EE8" s="9">
        <f>DI8+DL8+DM8+DN8</f>
        <v>119896</v>
      </c>
      <c r="EF8" s="9">
        <f>DO8+DW8+DX8+DY8+DZ8</f>
        <v>122606</v>
      </c>
      <c r="EG8" s="11">
        <f t="shared" ref="EG8:EL11" si="14">EA8/$DE8</f>
        <v>9.9042278512688098E-2</v>
      </c>
      <c r="EH8" s="11">
        <f t="shared" si="14"/>
        <v>8.3452290228283488E-2</v>
      </c>
      <c r="EI8" s="11">
        <f t="shared" si="14"/>
        <v>0.20589590181648601</v>
      </c>
      <c r="EJ8" s="11">
        <f t="shared" si="14"/>
        <v>0.26679709271244467</v>
      </c>
      <c r="EK8" s="11">
        <f t="shared" si="14"/>
        <v>0.17046760012284315</v>
      </c>
      <c r="EL8" s="11">
        <f t="shared" si="14"/>
        <v>0.17432066608278263</v>
      </c>
      <c r="EM8" s="9" t="e">
        <v>#N/A</v>
      </c>
      <c r="EN8" s="9" t="e">
        <v>#N/A</v>
      </c>
      <c r="EO8" s="14" t="e">
        <f>EN8/EM8</f>
        <v>#N/A</v>
      </c>
      <c r="EP8" s="9">
        <v>649843</v>
      </c>
      <c r="EQ8" s="9">
        <v>614458</v>
      </c>
      <c r="ER8" s="11">
        <f>(EP8-EQ8)/EP8</f>
        <v>5.4451613697462313E-2</v>
      </c>
      <c r="ES8" s="9">
        <v>77932</v>
      </c>
      <c r="ET8" s="9" t="e">
        <v>#N/A</v>
      </c>
      <c r="EU8" s="9" t="e">
        <v>#N/A</v>
      </c>
      <c r="EV8" s="9" t="e">
        <v>#N/A</v>
      </c>
      <c r="EW8" s="9" t="e">
        <v>#N/A</v>
      </c>
      <c r="EX8" s="9" t="e">
        <v>#N/A</v>
      </c>
      <c r="EY8" s="9" t="e">
        <v>#N/A</v>
      </c>
      <c r="EZ8" s="13" t="e">
        <f t="shared" ref="EZ8:FD9" si="15">EU8/$ET8</f>
        <v>#N/A</v>
      </c>
      <c r="FA8" s="13" t="e">
        <f t="shared" si="15"/>
        <v>#N/A</v>
      </c>
      <c r="FB8" s="13" t="e">
        <f t="shared" si="15"/>
        <v>#N/A</v>
      </c>
      <c r="FC8" s="13" t="e">
        <f t="shared" si="15"/>
        <v>#N/A</v>
      </c>
      <c r="FD8" s="13" t="e">
        <f t="shared" si="15"/>
        <v>#N/A</v>
      </c>
      <c r="FE8" s="13" t="e">
        <f>FC8+FD8</f>
        <v>#N/A</v>
      </c>
      <c r="FF8" s="9">
        <v>241</v>
      </c>
      <c r="FG8" s="9">
        <v>66495</v>
      </c>
      <c r="FH8" s="9">
        <v>2045</v>
      </c>
      <c r="FI8" s="9">
        <v>18890</v>
      </c>
      <c r="FJ8" s="9">
        <v>2069</v>
      </c>
      <c r="FK8" s="9">
        <f>FF8+FG8</f>
        <v>66736</v>
      </c>
      <c r="FL8" s="9">
        <f>FH8+FI8</f>
        <v>20935</v>
      </c>
      <c r="FM8" s="9">
        <f>FJ8</f>
        <v>2069</v>
      </c>
      <c r="FN8" s="9">
        <v>234203</v>
      </c>
      <c r="FO8" s="9">
        <v>112224</v>
      </c>
      <c r="FP8" s="9">
        <v>477394</v>
      </c>
      <c r="FQ8" s="9">
        <f>(FN8+FP8)-(FO8+FP8)</f>
        <v>121979</v>
      </c>
      <c r="FR8" s="8" t="e">
        <v>#N/A</v>
      </c>
      <c r="FS8" s="8" t="e">
        <v>#N/A</v>
      </c>
      <c r="FT8" s="13" t="e">
        <f>FS8/FR8</f>
        <v>#N/A</v>
      </c>
      <c r="FU8" s="8" t="e">
        <v>#N/A</v>
      </c>
      <c r="FV8" s="8" t="e">
        <v>#N/A</v>
      </c>
      <c r="FW8" s="8" t="e">
        <v>#N/A</v>
      </c>
      <c r="FX8" s="13" t="e">
        <f>FV8/FU8</f>
        <v>#N/A</v>
      </c>
      <c r="FY8" s="13" t="e">
        <f>FW8/FU8</f>
        <v>#N/A</v>
      </c>
      <c r="FZ8" s="17">
        <v>36901</v>
      </c>
      <c r="GA8" s="17">
        <v>70591</v>
      </c>
      <c r="GB8" s="17">
        <v>134566</v>
      </c>
      <c r="GC8" s="17">
        <v>171992</v>
      </c>
      <c r="GD8" s="17">
        <v>175722</v>
      </c>
      <c r="GE8" s="13" t="e">
        <f>FZ8/$FR8</f>
        <v>#N/A</v>
      </c>
      <c r="GF8" s="13" t="e">
        <f t="shared" ref="GF8:GI8" si="16">GA8/$FR8</f>
        <v>#N/A</v>
      </c>
      <c r="GG8" s="13" t="e">
        <f t="shared" si="16"/>
        <v>#N/A</v>
      </c>
      <c r="GH8" s="13" t="e">
        <f t="shared" si="16"/>
        <v>#N/A</v>
      </c>
      <c r="GI8" s="13" t="e">
        <f t="shared" si="16"/>
        <v>#N/A</v>
      </c>
      <c r="GJ8" t="e">
        <v>#N/A</v>
      </c>
      <c r="GK8" s="8" t="e">
        <v>#N/A</v>
      </c>
      <c r="GL8" s="8" t="e">
        <v>#N/A</v>
      </c>
      <c r="GM8" s="8" t="e">
        <v>#N/A</v>
      </c>
      <c r="GN8" s="8" t="e">
        <v>#N/A</v>
      </c>
      <c r="GO8" s="8" t="e">
        <v>#N/A</v>
      </c>
      <c r="GP8" s="13" t="e">
        <f>GK8/$FR8</f>
        <v>#N/A</v>
      </c>
      <c r="GQ8" s="13" t="e">
        <f t="shared" ref="GQ8" si="17">GL8/$FR8</f>
        <v>#N/A</v>
      </c>
      <c r="GR8" s="13" t="e">
        <f t="shared" ref="GR8" si="18">GM8/$FR8</f>
        <v>#N/A</v>
      </c>
      <c r="GS8" s="13" t="e">
        <f t="shared" ref="GS8" si="19">GN8/$FR8</f>
        <v>#N/A</v>
      </c>
      <c r="GT8" s="13" t="e">
        <f t="shared" ref="GT8" si="20">GO8/$FR8</f>
        <v>#N/A</v>
      </c>
      <c r="GU8" s="21">
        <v>132620.55513528301</v>
      </c>
      <c r="GV8" s="21">
        <f>GU8*VLOOKUP(H8,'R-CPI-U-RS'!$A$44:$O$54,15,FALSE)</f>
        <v>176407.84224926197</v>
      </c>
      <c r="GW8" s="9">
        <v>1352</v>
      </c>
      <c r="GX8" s="9">
        <v>64</v>
      </c>
      <c r="GY8" s="9">
        <v>38</v>
      </c>
      <c r="GZ8" s="9">
        <v>889</v>
      </c>
      <c r="HA8" s="9">
        <f>SUM(GX8:GZ8)</f>
        <v>991</v>
      </c>
      <c r="HB8" s="8" t="e">
        <v>#N/A</v>
      </c>
      <c r="HC8" s="8" t="e">
        <v>#N/A</v>
      </c>
      <c r="HD8" s="8" t="e">
        <v>#N/A</v>
      </c>
      <c r="HE8" s="8" t="e">
        <v>#N/A</v>
      </c>
      <c r="HF8" s="8" t="e">
        <v>#N/A</v>
      </c>
      <c r="HG8" s="13" t="e">
        <f>HB8/$FU8</f>
        <v>#N/A</v>
      </c>
      <c r="HH8" s="13" t="e">
        <f t="shared" ref="HH8" si="21">HC8/$FU8</f>
        <v>#N/A</v>
      </c>
      <c r="HI8" s="13" t="e">
        <f t="shared" ref="HI8" si="22">HD8/$FU8</f>
        <v>#N/A</v>
      </c>
      <c r="HJ8" s="13" t="e">
        <f t="shared" ref="HJ8" si="23">HE8/$FU8</f>
        <v>#N/A</v>
      </c>
      <c r="HK8" s="13" t="e">
        <f t="shared" ref="HK8" si="24">HF8/$FU8</f>
        <v>#N/A</v>
      </c>
      <c r="HL8" s="5" t="e">
        <v>#N/A</v>
      </c>
      <c r="HM8" s="5" t="e">
        <f>HL8*VLOOKUP(H8,'R-CPI-U-RS'!$A$44:$O$54,15,FALSE)</f>
        <v>#N/A</v>
      </c>
      <c r="HN8" s="17" t="e">
        <v>#N/A</v>
      </c>
      <c r="HO8" s="17" t="e">
        <v>#N/A</v>
      </c>
      <c r="HP8" s="17" t="e">
        <v>#N/A</v>
      </c>
      <c r="HQ8" s="17" t="e">
        <v>#N/A</v>
      </c>
      <c r="HR8" s="17" t="e">
        <v>#N/A</v>
      </c>
      <c r="HS8" s="17" t="e">
        <v>#N/A</v>
      </c>
      <c r="HT8" s="13" t="e">
        <f>HN8/$FV8</f>
        <v>#N/A</v>
      </c>
      <c r="HU8" s="13" t="e">
        <f t="shared" ref="HU8" si="25">HO8/$FV8</f>
        <v>#N/A</v>
      </c>
      <c r="HV8" s="13" t="e">
        <f t="shared" ref="HV8" si="26">HP8/$FV8</f>
        <v>#N/A</v>
      </c>
      <c r="HW8" s="13" t="e">
        <f t="shared" ref="HW8" si="27">HQ8/$FV8</f>
        <v>#N/A</v>
      </c>
      <c r="HX8" s="13" t="e">
        <f t="shared" ref="HX8" si="28">HR8/$FV8</f>
        <v>#N/A</v>
      </c>
      <c r="HY8" s="13" t="e">
        <f t="shared" ref="HY8" si="29">HS8/$FV8</f>
        <v>#N/A</v>
      </c>
      <c r="HZ8" s="13" t="e">
        <v>#N/A</v>
      </c>
      <c r="IA8" s="17" t="e">
        <v>#N/A</v>
      </c>
      <c r="IB8" s="17" t="e">
        <v>#N/A</v>
      </c>
      <c r="IC8" s="17" t="e">
        <v>#N/A</v>
      </c>
      <c r="ID8" s="17" t="e">
        <v>#N/A</v>
      </c>
      <c r="IE8" s="17" t="e">
        <v>#N/A</v>
      </c>
      <c r="IF8" s="17" t="e">
        <v>#N/A</v>
      </c>
      <c r="IG8" s="13" t="e">
        <f>IA8/$FW8</f>
        <v>#N/A</v>
      </c>
      <c r="IH8" s="13" t="e">
        <f t="shared" ref="IH8" si="30">IB8/$FW8</f>
        <v>#N/A</v>
      </c>
      <c r="II8" s="13" t="e">
        <f t="shared" ref="II8" si="31">IC8/$FW8</f>
        <v>#N/A</v>
      </c>
      <c r="IJ8" s="13" t="e">
        <f t="shared" ref="IJ8" si="32">ID8/$FW8</f>
        <v>#N/A</v>
      </c>
      <c r="IK8" s="13" t="e">
        <f t="shared" ref="IK8" si="33">IE8/$FW8</f>
        <v>#N/A</v>
      </c>
      <c r="IL8" s="13" t="e">
        <f t="shared" ref="IL8" si="34">IF8/$FW8</f>
        <v>#N/A</v>
      </c>
      <c r="IM8" s="15" t="e">
        <v>#N/A</v>
      </c>
      <c r="IN8" s="17" t="e">
        <v>#N/A</v>
      </c>
      <c r="IO8" s="17" t="e">
        <v>#N/A</v>
      </c>
      <c r="IP8" s="17" t="e">
        <v>#N/A</v>
      </c>
      <c r="IQ8" s="17" t="e">
        <v>#N/A</v>
      </c>
      <c r="IR8" s="17" t="e">
        <v>#N/A</v>
      </c>
      <c r="IS8" s="17" t="e">
        <v>#N/A</v>
      </c>
      <c r="IT8" s="17" t="e">
        <v>#N/A</v>
      </c>
      <c r="IU8" s="13" t="e">
        <f>IO8/$IN8</f>
        <v>#N/A</v>
      </c>
      <c r="IV8" s="13" t="e">
        <f t="shared" ref="IV8" si="35">IP8/$IN8</f>
        <v>#N/A</v>
      </c>
      <c r="IW8" s="13" t="e">
        <f t="shared" ref="IW8" si="36">IQ8/$IN8</f>
        <v>#N/A</v>
      </c>
      <c r="IX8" s="13" t="e">
        <f t="shared" ref="IX8" si="37">IR8/$IN8</f>
        <v>#N/A</v>
      </c>
      <c r="IY8" s="13" t="e">
        <f t="shared" ref="IY8" si="38">IS8/$IN8</f>
        <v>#N/A</v>
      </c>
      <c r="IZ8" s="13" t="e">
        <f t="shared" ref="IZ8" si="39">IT8/$IN8</f>
        <v>#N/A</v>
      </c>
      <c r="JA8" s="17">
        <v>684994</v>
      </c>
      <c r="JB8" s="17">
        <v>502864</v>
      </c>
      <c r="JC8" s="17">
        <v>59159</v>
      </c>
      <c r="JD8" s="17">
        <v>60282</v>
      </c>
      <c r="JE8" s="17">
        <v>29392</v>
      </c>
      <c r="JF8" s="17">
        <v>6197</v>
      </c>
      <c r="JG8" s="17">
        <v>27100</v>
      </c>
      <c r="JH8" s="13">
        <f>JB8/$JA8</f>
        <v>0.73411445939672459</v>
      </c>
      <c r="JI8" s="13">
        <f t="shared" ref="JI8:JM8" si="40">JC8/$JA8</f>
        <v>8.6364260124906209E-2</v>
      </c>
      <c r="JJ8" s="13">
        <f t="shared" si="40"/>
        <v>8.8003690543274837E-2</v>
      </c>
      <c r="JK8" s="13">
        <f t="shared" si="40"/>
        <v>4.2908405037124411E-2</v>
      </c>
      <c r="JL8" s="13">
        <f t="shared" si="40"/>
        <v>9.0467945704633904E-3</v>
      </c>
      <c r="JM8" s="13">
        <f t="shared" si="40"/>
        <v>3.9562390327506518E-2</v>
      </c>
      <c r="JN8" s="1">
        <v>59</v>
      </c>
      <c r="JO8" s="1">
        <v>42</v>
      </c>
      <c r="JP8" s="1">
        <v>5</v>
      </c>
      <c r="JQ8" s="1">
        <v>10</v>
      </c>
      <c r="JR8" s="1">
        <v>0</v>
      </c>
      <c r="JS8" s="1">
        <v>2</v>
      </c>
      <c r="JT8" s="11">
        <f>JO8/$JN8</f>
        <v>0.71186440677966101</v>
      </c>
      <c r="JU8" s="11">
        <f t="shared" ref="JU8:JX8" si="41">JP8/$JN8</f>
        <v>8.4745762711864403E-2</v>
      </c>
      <c r="JV8" s="11">
        <f t="shared" si="41"/>
        <v>0.16949152542372881</v>
      </c>
      <c r="JW8" s="11">
        <f t="shared" si="41"/>
        <v>0</v>
      </c>
      <c r="JX8" s="11">
        <f t="shared" si="41"/>
        <v>3.3898305084745763E-2</v>
      </c>
      <c r="JY8" s="29">
        <f>(JN8/J8)*100000</f>
        <v>4.7225917583569865</v>
      </c>
      <c r="JZ8" s="9">
        <v>53401947</v>
      </c>
      <c r="KA8" s="9">
        <v>7937544</v>
      </c>
      <c r="KB8" s="9">
        <v>1593914</v>
      </c>
      <c r="KC8" s="9"/>
      <c r="KD8" s="9"/>
      <c r="KE8" s="9">
        <v>716903</v>
      </c>
      <c r="KF8" s="9"/>
      <c r="KG8" s="9"/>
      <c r="KH8" s="9">
        <f>KA8+KC8+KF8+KE8</f>
        <v>8654447</v>
      </c>
      <c r="KI8" s="9">
        <f>KB8+KG8</f>
        <v>1593914</v>
      </c>
      <c r="KJ8" s="9">
        <f>SUM(JZ8:KG8)</f>
        <v>63650308</v>
      </c>
      <c r="KK8" t="e">
        <v>#N/A</v>
      </c>
      <c r="KL8" s="8" t="e">
        <v>#N/A</v>
      </c>
      <c r="KM8" s="8" t="e">
        <v>#N/A</v>
      </c>
      <c r="KN8" s="8" t="e">
        <v>#N/A</v>
      </c>
      <c r="KO8" s="8" t="e">
        <v>#N/A</v>
      </c>
      <c r="KP8" s="8" t="e">
        <v>#N/A</v>
      </c>
      <c r="KQ8" s="8" t="e">
        <v>#N/A</v>
      </c>
      <c r="KR8" s="8" t="e">
        <v>#N/A</v>
      </c>
      <c r="KS8" s="8" t="e">
        <v>#N/A</v>
      </c>
      <c r="KT8" s="13" t="e">
        <f>KP8/$KO8</f>
        <v>#N/A</v>
      </c>
      <c r="KU8" s="13" t="e">
        <f t="shared" ref="KU8" si="42">KQ8/$KO8</f>
        <v>#N/A</v>
      </c>
      <c r="KV8" s="13" t="e">
        <f t="shared" ref="KV8" si="43">KR8/$KO8</f>
        <v>#N/A</v>
      </c>
      <c r="KW8" s="13" t="e">
        <f t="shared" ref="KW8" si="44">KS8/$KO8</f>
        <v>#N/A</v>
      </c>
      <c r="KX8" s="13" t="e">
        <v>#N/A</v>
      </c>
      <c r="KY8" s="15" t="e">
        <f>KX8/KO8</f>
        <v>#N/A</v>
      </c>
      <c r="KZ8" s="8" t="e">
        <v>#N/A</v>
      </c>
      <c r="LA8" s="8" t="e">
        <v>#N/A</v>
      </c>
      <c r="LB8" s="8" t="e">
        <v>#N/A</v>
      </c>
      <c r="LC8" s="8" t="e">
        <v>#N/A</v>
      </c>
      <c r="LD8" s="8" t="e">
        <v>#N/A</v>
      </c>
      <c r="LE8" s="8" t="e">
        <v>#N/A</v>
      </c>
      <c r="LF8" s="13" t="e">
        <f>LA8/$KZ8</f>
        <v>#N/A</v>
      </c>
      <c r="LG8" s="13" t="e">
        <f t="shared" ref="LG8" si="45">LB8/$KZ8</f>
        <v>#N/A</v>
      </c>
      <c r="LH8" s="13" t="e">
        <f t="shared" ref="LH8" si="46">LC8/$KZ8</f>
        <v>#N/A</v>
      </c>
      <c r="LI8" s="13" t="e">
        <f t="shared" ref="LI8" si="47">LD8/$KZ8</f>
        <v>#N/A</v>
      </c>
      <c r="LJ8" s="13" t="e">
        <f t="shared" ref="LJ8" si="48">LE8/$KZ8</f>
        <v>#N/A</v>
      </c>
      <c r="LK8" s="17" t="e">
        <v>#N/A</v>
      </c>
      <c r="LL8" s="17" t="e">
        <v>#N/A</v>
      </c>
      <c r="LM8" s="13" t="e">
        <f t="shared" ref="LM8:LM16" si="49">LL8/LK8</f>
        <v>#N/A</v>
      </c>
      <c r="LN8" s="27">
        <v>400.54999999999995</v>
      </c>
      <c r="LO8" s="27">
        <v>282.16000000000003</v>
      </c>
      <c r="LP8" s="27">
        <v>45.059999999999995</v>
      </c>
      <c r="LQ8" s="27">
        <v>0.33</v>
      </c>
      <c r="LR8" s="27">
        <v>16.38</v>
      </c>
      <c r="LS8" s="11">
        <f>LN8/(SUM($LN8:$LR8))</f>
        <v>0.53802654201590361</v>
      </c>
      <c r="LT8" s="11">
        <f t="shared" ref="LT8:LW8" si="50">LO8/(SUM($LN8:$LR8))</f>
        <v>0.37900279389641095</v>
      </c>
      <c r="LU8" s="11">
        <f t="shared" si="50"/>
        <v>6.0525467440361053E-2</v>
      </c>
      <c r="LV8" s="11">
        <f t="shared" si="50"/>
        <v>4.4326241134751772E-4</v>
      </c>
      <c r="LW8" s="11">
        <f t="shared" si="50"/>
        <v>2.2001934235976787E-2</v>
      </c>
      <c r="LX8" s="25" t="e">
        <v>#N/A</v>
      </c>
      <c r="LY8" s="25" t="e">
        <v>#N/A</v>
      </c>
      <c r="LZ8" s="25" t="e">
        <v>#N/A</v>
      </c>
      <c r="MA8" s="25" t="e">
        <v>#N/A</v>
      </c>
      <c r="MB8" s="22" t="e">
        <v>#N/A</v>
      </c>
      <c r="MC8" s="22" t="e">
        <v>#N/A</v>
      </c>
      <c r="MD8" s="1">
        <v>365</v>
      </c>
      <c r="ME8" s="1">
        <v>99</v>
      </c>
      <c r="MF8" s="1">
        <v>256</v>
      </c>
      <c r="MG8" s="1">
        <v>9</v>
      </c>
      <c r="MH8" s="1">
        <v>1</v>
      </c>
      <c r="MI8" s="1">
        <v>0</v>
      </c>
      <c r="MJ8" s="11">
        <f>ME8/$MD8</f>
        <v>0.27123287671232876</v>
      </c>
      <c r="MK8" s="11">
        <f t="shared" ref="MK8:MN8" si="51">MF8/$MD8</f>
        <v>0.70136986301369864</v>
      </c>
      <c r="ML8" s="11">
        <f t="shared" si="51"/>
        <v>2.4657534246575342E-2</v>
      </c>
      <c r="MM8" s="11">
        <f t="shared" si="51"/>
        <v>2.7397260273972603E-3</v>
      </c>
      <c r="MN8" s="11">
        <f t="shared" si="51"/>
        <v>0</v>
      </c>
      <c r="MO8" s="26" t="e">
        <v>#N/A</v>
      </c>
      <c r="MP8" s="26" t="e">
        <v>#N/A</v>
      </c>
      <c r="MQ8" s="26" t="e">
        <v>#N/A</v>
      </c>
      <c r="MR8" s="26" t="e">
        <v>#N/A</v>
      </c>
      <c r="MS8" s="9">
        <v>2126612.8082723999</v>
      </c>
      <c r="MT8" s="9">
        <v>2857806.02</v>
      </c>
      <c r="MU8" s="9">
        <v>1758</v>
      </c>
      <c r="MV8" s="9">
        <v>7924027.6900000004</v>
      </c>
      <c r="MW8" s="9">
        <v>12910204.5182724</v>
      </c>
      <c r="MX8" s="13" t="e">
        <v>#N/A</v>
      </c>
      <c r="MY8" s="13" t="e">
        <v>#N/A</v>
      </c>
      <c r="MZ8" s="13" t="e">
        <v>#N/A</v>
      </c>
      <c r="NA8" s="13" t="e">
        <v>#N/A</v>
      </c>
      <c r="NB8" s="13" t="e">
        <v>#N/A</v>
      </c>
      <c r="NC8" s="8" t="e">
        <v>#N/A</v>
      </c>
      <c r="ND8" s="8" t="e">
        <v>#N/A</v>
      </c>
      <c r="NE8" s="8" t="e">
        <v>#N/A</v>
      </c>
      <c r="NF8" s="8" t="e">
        <v>#N/A</v>
      </c>
      <c r="NG8" s="8" t="e">
        <v>#N/A</v>
      </c>
      <c r="NH8" s="38" t="e">
        <f>NC8/SUM($NC8:$NG8)</f>
        <v>#N/A</v>
      </c>
      <c r="NI8" s="38" t="e">
        <f t="shared" ref="NI8:NL8" si="52">ND8/SUM($NC8:$NG8)</f>
        <v>#N/A</v>
      </c>
      <c r="NJ8" s="38" t="e">
        <f t="shared" si="52"/>
        <v>#N/A</v>
      </c>
      <c r="NK8" s="38" t="e">
        <f t="shared" si="52"/>
        <v>#N/A</v>
      </c>
      <c r="NL8" s="38" t="e">
        <f t="shared" si="52"/>
        <v>#N/A</v>
      </c>
      <c r="NM8" s="8">
        <v>1217005</v>
      </c>
      <c r="NN8" s="8">
        <v>162300</v>
      </c>
      <c r="NO8" s="11">
        <f>NN8/NM8</f>
        <v>0.13336017518416113</v>
      </c>
      <c r="NP8" s="13" t="e">
        <v>#N/A</v>
      </c>
      <c r="NQ8" s="13" t="e">
        <v>#N/A</v>
      </c>
      <c r="NR8" s="13" t="e">
        <v>#N/A</v>
      </c>
      <c r="NS8" s="9">
        <v>1335</v>
      </c>
      <c r="NT8" s="39">
        <v>108.42596</v>
      </c>
      <c r="NU8" s="8" t="e">
        <v>#N/A</v>
      </c>
      <c r="NV8" s="16" t="e">
        <v>#N/A</v>
      </c>
      <c r="NW8" s="8" t="e">
        <v>#N/A</v>
      </c>
      <c r="NX8" s="25" t="e">
        <v>#N/A</v>
      </c>
      <c r="NY8" s="39" t="e">
        <v>#N/A</v>
      </c>
    </row>
    <row r="9" spans="1:389" x14ac:dyDescent="0.25">
      <c r="A9" s="3" t="s">
        <v>45</v>
      </c>
      <c r="B9" s="3" t="s">
        <v>0</v>
      </c>
      <c r="C9" s="3" t="s">
        <v>76</v>
      </c>
      <c r="D9" s="3" t="s">
        <v>91</v>
      </c>
      <c r="E9" s="3" t="s">
        <v>15</v>
      </c>
      <c r="F9" s="3" t="s">
        <v>16</v>
      </c>
      <c r="G9" s="3">
        <v>42003</v>
      </c>
      <c r="H9" s="3">
        <v>2015</v>
      </c>
      <c r="I9" s="3" t="str">
        <f t="shared" ref="I9:I72" si="53">"Sum of "&amp;H9</f>
        <v>Sum of 2015</v>
      </c>
      <c r="J9" s="8">
        <v>1248977</v>
      </c>
      <c r="K9" s="8">
        <v>1230459</v>
      </c>
      <c r="L9" s="8">
        <v>233676</v>
      </c>
      <c r="M9" s="8">
        <v>298206</v>
      </c>
      <c r="N9" s="8">
        <v>481507</v>
      </c>
      <c r="O9" s="8">
        <v>217070</v>
      </c>
      <c r="P9" s="13">
        <f t="shared" si="0"/>
        <v>0.18990961909336271</v>
      </c>
      <c r="Q9" s="13">
        <f t="shared" si="0"/>
        <v>0.24235346321982285</v>
      </c>
      <c r="R9" s="13">
        <f t="shared" si="0"/>
        <v>0.39132307537268612</v>
      </c>
      <c r="S9" s="13">
        <f t="shared" si="0"/>
        <v>0.17641384231412829</v>
      </c>
      <c r="T9" s="15">
        <v>41</v>
      </c>
      <c r="U9" s="15">
        <v>38.700000000000003</v>
      </c>
      <c r="V9" s="15">
        <v>42.8</v>
      </c>
      <c r="W9" s="17">
        <v>972262</v>
      </c>
      <c r="X9" s="17">
        <v>155427</v>
      </c>
      <c r="Y9" s="17">
        <v>43928</v>
      </c>
      <c r="Z9" s="17">
        <v>2786</v>
      </c>
      <c r="AA9" s="17">
        <v>31439</v>
      </c>
      <c r="AB9" s="17">
        <v>24617</v>
      </c>
      <c r="AC9" s="17">
        <v>258197</v>
      </c>
      <c r="AD9" s="13">
        <f t="shared" si="1"/>
        <v>0.79016204522052336</v>
      </c>
      <c r="AE9" s="13">
        <f t="shared" si="2"/>
        <v>0.12631627709659565</v>
      </c>
      <c r="AF9" s="13">
        <f t="shared" si="3"/>
        <v>3.570049875696793E-2</v>
      </c>
      <c r="AG9" s="13">
        <f t="shared" si="4"/>
        <v>2.2641957188333783E-3</v>
      </c>
      <c r="AH9" s="13">
        <f t="shared" si="5"/>
        <v>2.5550627855133734E-2</v>
      </c>
      <c r="AI9" s="13">
        <f t="shared" si="6"/>
        <v>2.0006355351945899E-2</v>
      </c>
      <c r="AJ9" s="13">
        <f t="shared" si="7"/>
        <v>0.20983795477947662</v>
      </c>
      <c r="AK9" s="17">
        <v>530718</v>
      </c>
      <c r="AL9" s="17">
        <v>190705</v>
      </c>
      <c r="AM9" s="17">
        <v>178684</v>
      </c>
      <c r="AN9" s="17">
        <v>77254</v>
      </c>
      <c r="AO9" s="17">
        <v>84075</v>
      </c>
      <c r="AP9" s="13">
        <f>AL9/$AK9</f>
        <v>0.35933395890096059</v>
      </c>
      <c r="AQ9" s="13">
        <f t="shared" ref="AQ9:AS10" si="54">AM9/$AK9</f>
        <v>0.33668351177084627</v>
      </c>
      <c r="AR9" s="13">
        <f t="shared" si="54"/>
        <v>0.14556506468595373</v>
      </c>
      <c r="AS9" s="13">
        <f t="shared" si="54"/>
        <v>0.15841746464223938</v>
      </c>
      <c r="AT9" s="19">
        <v>2.25</v>
      </c>
      <c r="AU9" s="17">
        <v>1164455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3">
        <f t="shared" si="8"/>
        <v>0</v>
      </c>
      <c r="BB9" s="13">
        <f t="shared" si="8"/>
        <v>0</v>
      </c>
      <c r="BC9" s="13">
        <f t="shared" si="8"/>
        <v>0</v>
      </c>
      <c r="BD9" s="13">
        <f t="shared" si="8"/>
        <v>0</v>
      </c>
      <c r="BE9" s="13">
        <f t="shared" si="8"/>
        <v>0</v>
      </c>
      <c r="BF9" s="13">
        <f t="shared" si="9"/>
        <v>0</v>
      </c>
      <c r="BG9" s="17">
        <v>1217258</v>
      </c>
      <c r="BH9" s="17">
        <v>1038996</v>
      </c>
      <c r="BI9" s="17">
        <v>118455</v>
      </c>
      <c r="BJ9" s="17">
        <v>23554</v>
      </c>
      <c r="BK9" s="17">
        <v>28237</v>
      </c>
      <c r="BL9" s="17">
        <v>8016</v>
      </c>
      <c r="BM9" s="13">
        <f>BH9/$BG9</f>
        <v>0.85355446421383141</v>
      </c>
      <c r="BN9" s="13">
        <f t="shared" ref="BN9:BQ10" si="55">BI9/$BG9</f>
        <v>9.7312977199574782E-2</v>
      </c>
      <c r="BO9" s="13">
        <f t="shared" si="55"/>
        <v>1.9350047401619049E-2</v>
      </c>
      <c r="BP9" s="13">
        <f t="shared" si="55"/>
        <v>2.3197218666872594E-2</v>
      </c>
      <c r="BQ9" s="13">
        <f t="shared" si="55"/>
        <v>6.5852925181021605E-3</v>
      </c>
      <c r="BR9" s="13">
        <f t="shared" ref="BR9:BR72" si="56">SUM(BN9:BQ9)</f>
        <v>0.14644553578616859</v>
      </c>
      <c r="BS9" s="17">
        <v>954658</v>
      </c>
      <c r="BT9" s="17">
        <v>194328</v>
      </c>
      <c r="BU9" s="17">
        <v>8208</v>
      </c>
      <c r="BV9" s="17">
        <v>73265</v>
      </c>
      <c r="BW9" s="13">
        <f>BS9/$K9</f>
        <v>0.77585518899857697</v>
      </c>
      <c r="BX9" s="13">
        <f t="shared" ref="BX9:BZ10" si="57">BT9/$K9</f>
        <v>0.15793130856046403</v>
      </c>
      <c r="BY9" s="13">
        <f t="shared" si="57"/>
        <v>6.6706814286376058E-3</v>
      </c>
      <c r="BZ9" s="13">
        <f t="shared" si="57"/>
        <v>5.9542821012321417E-2</v>
      </c>
      <c r="CA9" s="13">
        <f>BX9+BY9+BZ9</f>
        <v>0.22414481100142306</v>
      </c>
      <c r="CB9" s="8">
        <v>1197057</v>
      </c>
      <c r="CC9" s="8">
        <v>147721</v>
      </c>
      <c r="CD9" s="13">
        <f>CC9/CB9</f>
        <v>0.12340348036893815</v>
      </c>
      <c r="CE9" s="8">
        <v>230494</v>
      </c>
      <c r="CF9" s="8">
        <v>37569</v>
      </c>
      <c r="CG9" s="13">
        <f>CF9/CE9</f>
        <v>0.1629933967912397</v>
      </c>
      <c r="CH9" s="5">
        <v>54467</v>
      </c>
      <c r="CI9" s="5">
        <f>CH9*VLOOKUP(H9,'R-CPI-U-RS'!$A$44:$O$54,15,FALSE)</f>
        <v>72325.545506747047</v>
      </c>
      <c r="CJ9" s="5">
        <v>90428929</v>
      </c>
      <c r="CK9" s="5">
        <v>93098459</v>
      </c>
      <c r="CL9" s="9">
        <v>33818</v>
      </c>
      <c r="CM9" s="9">
        <v>16344</v>
      </c>
      <c r="CN9" s="9">
        <v>6623</v>
      </c>
      <c r="CO9" s="9">
        <v>4778</v>
      </c>
      <c r="CP9" s="9">
        <v>3703</v>
      </c>
      <c r="CQ9" s="9">
        <v>1344</v>
      </c>
      <c r="CR9" s="9">
        <v>736</v>
      </c>
      <c r="CS9" s="9">
        <v>290</v>
      </c>
      <c r="CT9" s="20">
        <v>36313772000</v>
      </c>
      <c r="CU9" s="20">
        <f>CT9*VLOOKUP(H9,'R-CPI-U-RS'!$A$44:$P$54,16,FALSE)</f>
        <v>46844036059.718636</v>
      </c>
      <c r="CV9" s="9">
        <v>2476</v>
      </c>
      <c r="CW9" s="9">
        <v>946648</v>
      </c>
      <c r="CX9" s="9">
        <v>60628</v>
      </c>
      <c r="CY9" s="9">
        <v>80384</v>
      </c>
      <c r="CZ9" s="9">
        <v>107079</v>
      </c>
      <c r="DA9" s="11">
        <f t="shared" si="13"/>
        <v>0.79234711514397704</v>
      </c>
      <c r="DB9" s="11">
        <f t="shared" si="13"/>
        <v>5.0745811428270109E-2</v>
      </c>
      <c r="DC9" s="11">
        <f t="shared" si="13"/>
        <v>6.7281640592631531E-2</v>
      </c>
      <c r="DD9" s="11">
        <f t="shared" si="13"/>
        <v>8.962543283512131E-2</v>
      </c>
      <c r="DE9" s="9">
        <v>701226</v>
      </c>
      <c r="DF9" s="9">
        <v>619961</v>
      </c>
      <c r="DG9" s="9">
        <v>28</v>
      </c>
      <c r="DH9" s="9">
        <v>2748</v>
      </c>
      <c r="DI9" s="9">
        <v>2770</v>
      </c>
      <c r="DJ9" s="9">
        <v>32500</v>
      </c>
      <c r="DK9" s="9">
        <v>35303</v>
      </c>
      <c r="DL9" s="9">
        <v>26338</v>
      </c>
      <c r="DM9" s="9">
        <v>72798</v>
      </c>
      <c r="DN9" s="9">
        <v>15935</v>
      </c>
      <c r="DO9" s="9">
        <v>16150</v>
      </c>
      <c r="DP9" s="9">
        <v>48855</v>
      </c>
      <c r="DQ9" s="9">
        <v>9394</v>
      </c>
      <c r="DR9" s="9">
        <v>57230</v>
      </c>
      <c r="DS9" s="9">
        <v>43044</v>
      </c>
      <c r="DT9" s="9">
        <v>48869</v>
      </c>
      <c r="DU9" s="9">
        <v>54759</v>
      </c>
      <c r="DV9" s="9">
        <v>129092</v>
      </c>
      <c r="DW9" s="9">
        <v>12688</v>
      </c>
      <c r="DX9" s="9">
        <v>61630</v>
      </c>
      <c r="DY9" s="9">
        <v>30966</v>
      </c>
      <c r="DZ9" s="9">
        <v>129</v>
      </c>
      <c r="EA9" s="9">
        <f>DG9+DH9+DJ9+DK9</f>
        <v>70579</v>
      </c>
      <c r="EB9" s="9">
        <f>DP9+DQ9</f>
        <v>58249</v>
      </c>
      <c r="EC9" s="9">
        <f>DR9+DS9+DT9</f>
        <v>149143</v>
      </c>
      <c r="ED9" s="9">
        <f>DU9+DV9</f>
        <v>183851</v>
      </c>
      <c r="EE9" s="9">
        <f>DI9+DL9+DM9+DN9</f>
        <v>117841</v>
      </c>
      <c r="EF9" s="9">
        <f>DO9+DW9+DX9+DY9+DZ9</f>
        <v>121563</v>
      </c>
      <c r="EG9" s="11">
        <f t="shared" si="14"/>
        <v>0.100650860065086</v>
      </c>
      <c r="EH9" s="11">
        <f t="shared" si="14"/>
        <v>8.3067370576675709E-2</v>
      </c>
      <c r="EI9" s="11">
        <f t="shared" si="14"/>
        <v>0.21268891912165264</v>
      </c>
      <c r="EJ9" s="11">
        <f t="shared" si="14"/>
        <v>0.26218508726145351</v>
      </c>
      <c r="EK9" s="11">
        <f t="shared" si="14"/>
        <v>0.16804995821603877</v>
      </c>
      <c r="EL9" s="11">
        <f t="shared" si="14"/>
        <v>0.17335780475909335</v>
      </c>
      <c r="EM9" s="9">
        <v>1023642</v>
      </c>
      <c r="EN9" s="9">
        <v>661118</v>
      </c>
      <c r="EO9" s="14">
        <f>EN9/EM9</f>
        <v>0.64584884168488588</v>
      </c>
      <c r="EP9" s="9">
        <v>653078</v>
      </c>
      <c r="EQ9" s="9">
        <v>619961</v>
      </c>
      <c r="ER9" s="11">
        <f t="shared" ref="ER9:ER72" si="58">(EP9-EQ9)/EP9</f>
        <v>5.0709103659899737E-2</v>
      </c>
      <c r="ES9" s="9">
        <v>80279</v>
      </c>
      <c r="ET9" s="9">
        <v>885217</v>
      </c>
      <c r="EU9" s="9">
        <v>57560</v>
      </c>
      <c r="EV9" s="9">
        <v>253897</v>
      </c>
      <c r="EW9" s="9">
        <v>222645</v>
      </c>
      <c r="EX9" s="9">
        <v>148293</v>
      </c>
      <c r="EY9" s="9">
        <v>202822</v>
      </c>
      <c r="EZ9" s="13">
        <f t="shared" si="15"/>
        <v>6.5023604381750463E-2</v>
      </c>
      <c r="FA9" s="13">
        <f t="shared" si="15"/>
        <v>0.28681893818125953</v>
      </c>
      <c r="FB9" s="13">
        <f t="shared" si="15"/>
        <v>0.25151460037482337</v>
      </c>
      <c r="FC9" s="13">
        <f t="shared" si="15"/>
        <v>0.1675216359378548</v>
      </c>
      <c r="FD9" s="13">
        <f t="shared" si="15"/>
        <v>0.22912122112431188</v>
      </c>
      <c r="FE9" s="13">
        <f>FC9+FD9</f>
        <v>0.39664285706216668</v>
      </c>
      <c r="FF9" s="9">
        <v>266</v>
      </c>
      <c r="FG9" s="9">
        <v>66833</v>
      </c>
      <c r="FH9" s="9">
        <v>1936</v>
      </c>
      <c r="FI9" s="9">
        <v>17846</v>
      </c>
      <c r="FJ9" s="9">
        <v>1689</v>
      </c>
      <c r="FK9" s="9">
        <f t="shared" ref="FK9:FK72" si="59">FF9+FG9</f>
        <v>67099</v>
      </c>
      <c r="FL9" s="9">
        <f t="shared" ref="FL9:FL72" si="60">FH9+FI9</f>
        <v>19782</v>
      </c>
      <c r="FM9" s="9">
        <f t="shared" ref="FM9:FM72" si="61">FJ9</f>
        <v>1689</v>
      </c>
      <c r="FN9" s="9">
        <v>228211</v>
      </c>
      <c r="FO9" s="9">
        <v>110705</v>
      </c>
      <c r="FP9" s="9">
        <v>482266</v>
      </c>
      <c r="FQ9" s="9">
        <f t="shared" ref="FQ9:FQ72" si="62">(FN9+FP9)-(FO9+FP9)</f>
        <v>117506</v>
      </c>
      <c r="FR9" s="8">
        <v>590675</v>
      </c>
      <c r="FS9" s="8">
        <v>59957</v>
      </c>
      <c r="FT9" s="13">
        <f>FS9/FR9</f>
        <v>0.10150590426207305</v>
      </c>
      <c r="FU9" s="8">
        <v>530718</v>
      </c>
      <c r="FV9" s="8">
        <v>337747</v>
      </c>
      <c r="FW9" s="8">
        <v>192971</v>
      </c>
      <c r="FX9" s="13">
        <f>FV9/FU9</f>
        <v>0.63639635361905944</v>
      </c>
      <c r="FY9" s="13">
        <f>FW9/FU9</f>
        <v>0.36360364638094056</v>
      </c>
      <c r="FZ9" s="17">
        <v>35788</v>
      </c>
      <c r="GA9" s="17">
        <v>71036</v>
      </c>
      <c r="GB9" s="17">
        <v>139309</v>
      </c>
      <c r="GC9" s="17">
        <v>169483</v>
      </c>
      <c r="GD9" s="17">
        <v>175059</v>
      </c>
      <c r="GE9" s="13">
        <f t="shared" ref="GE9:GE72" si="63">FZ9/$FR9</f>
        <v>6.058830998433995E-2</v>
      </c>
      <c r="GF9" s="13">
        <f t="shared" ref="GF9:GF72" si="64">GA9/$FR9</f>
        <v>0.12026241164769121</v>
      </c>
      <c r="GG9" s="13">
        <f t="shared" ref="GG9:GG72" si="65">GB9/$FR9</f>
        <v>0.23584712405299021</v>
      </c>
      <c r="GH9" s="13">
        <f t="shared" ref="GH9:GH72" si="66">GC9/$FR9</f>
        <v>0.28693105345579212</v>
      </c>
      <c r="GI9" s="13">
        <f t="shared" ref="GI9:GI72" si="67">GD9/$FR9</f>
        <v>0.2963711008591865</v>
      </c>
      <c r="GJ9">
        <v>1956</v>
      </c>
      <c r="GK9" s="8">
        <v>422309</v>
      </c>
      <c r="GL9" s="8">
        <v>56577</v>
      </c>
      <c r="GM9" s="8">
        <v>52298</v>
      </c>
      <c r="GN9" s="8">
        <v>55263</v>
      </c>
      <c r="GO9" s="8">
        <v>4228</v>
      </c>
      <c r="GP9" s="13">
        <f>GK9/$FR9</f>
        <v>0.71496000338595678</v>
      </c>
      <c r="GQ9" s="13">
        <f t="shared" ref="GQ9:GT9" si="68">GL9/$FR9</f>
        <v>9.578363736403267E-2</v>
      </c>
      <c r="GR9" s="13">
        <f t="shared" si="68"/>
        <v>8.8539382909383332E-2</v>
      </c>
      <c r="GS9" s="13">
        <f t="shared" si="68"/>
        <v>9.3559063782960167E-2</v>
      </c>
      <c r="GT9" s="13">
        <f t="shared" si="68"/>
        <v>7.1579125576670755E-3</v>
      </c>
      <c r="GU9" s="21">
        <v>137691.80503756899</v>
      </c>
      <c r="GV9" s="21">
        <f>GU9*VLOOKUP(H9,'R-CPI-U-RS'!$A$44:$O$54,15,FALSE)</f>
        <v>182837.95529680062</v>
      </c>
      <c r="GW9" s="9">
        <v>1349</v>
      </c>
      <c r="GX9" s="9">
        <v>78</v>
      </c>
      <c r="GY9" s="9">
        <v>92</v>
      </c>
      <c r="GZ9" s="9">
        <v>1438</v>
      </c>
      <c r="HA9" s="9">
        <f t="shared" ref="HA9:HA72" si="69">SUM(GX9:GZ9)</f>
        <v>1608</v>
      </c>
      <c r="HB9" s="8">
        <v>94442</v>
      </c>
      <c r="HC9" s="8">
        <v>217556</v>
      </c>
      <c r="HD9" s="8">
        <v>114595</v>
      </c>
      <c r="HE9" s="8">
        <v>95871</v>
      </c>
      <c r="HF9" s="8">
        <v>8254</v>
      </c>
      <c r="HG9" s="13">
        <f>HB9/$FU9</f>
        <v>0.17795137907513972</v>
      </c>
      <c r="HH9" s="13">
        <f t="shared" ref="HH9:HK10" si="70">HC9/$FU9</f>
        <v>0.40992768287489778</v>
      </c>
      <c r="HI9" s="13">
        <f t="shared" si="70"/>
        <v>0.21592446459324915</v>
      </c>
      <c r="HJ9" s="13">
        <f t="shared" si="70"/>
        <v>0.18064395780810147</v>
      </c>
      <c r="HK9" s="13">
        <f t="shared" si="70"/>
        <v>1.5552515648611881E-2</v>
      </c>
      <c r="HL9" s="5">
        <v>867</v>
      </c>
      <c r="HM9" s="5">
        <f>HL9*VLOOKUP(H9,'R-CPI-U-RS'!$A$44:$O$54,15,FALSE)</f>
        <v>1151.2704565030147</v>
      </c>
      <c r="HN9" s="17">
        <v>72366</v>
      </c>
      <c r="HO9" s="17">
        <v>133310</v>
      </c>
      <c r="HP9" s="17">
        <v>68608</v>
      </c>
      <c r="HQ9" s="17">
        <v>24172</v>
      </c>
      <c r="HR9" s="17">
        <v>36450</v>
      </c>
      <c r="HS9" s="17">
        <v>2841</v>
      </c>
      <c r="HT9" s="13">
        <f>HN9/$FV9</f>
        <v>0.21426097048974529</v>
      </c>
      <c r="HU9" s="13">
        <f t="shared" ref="HU9:HY9" si="71">HO9/$FV9</f>
        <v>0.39470372793836805</v>
      </c>
      <c r="HV9" s="13">
        <f t="shared" si="71"/>
        <v>0.20313429875024797</v>
      </c>
      <c r="HW9" s="13">
        <f t="shared" si="71"/>
        <v>7.156836330152451E-2</v>
      </c>
      <c r="HX9" s="13">
        <f t="shared" si="71"/>
        <v>0.10792101780326695</v>
      </c>
      <c r="HY9" s="13">
        <f t="shared" si="71"/>
        <v>8.4116217168472267E-3</v>
      </c>
      <c r="HZ9" s="13">
        <v>0.16899999999999998</v>
      </c>
      <c r="IA9" s="17">
        <v>8732</v>
      </c>
      <c r="IB9" s="17">
        <v>44233</v>
      </c>
      <c r="IC9" s="17">
        <v>45200</v>
      </c>
      <c r="ID9" s="17">
        <v>22341</v>
      </c>
      <c r="IE9" s="17">
        <v>60236</v>
      </c>
      <c r="IF9" s="17">
        <v>12229</v>
      </c>
      <c r="IG9" s="13">
        <f>IA9/$FW9</f>
        <v>4.5250322587331776E-2</v>
      </c>
      <c r="IH9" s="13">
        <f t="shared" ref="IH9:IL9" si="72">IB9/$FW9</f>
        <v>0.22922097102673458</v>
      </c>
      <c r="II9" s="13">
        <f t="shared" si="72"/>
        <v>0.23423208668660059</v>
      </c>
      <c r="IJ9" s="13">
        <f t="shared" si="72"/>
        <v>0.11577387275808282</v>
      </c>
      <c r="IK9" s="13">
        <f t="shared" si="72"/>
        <v>0.31215053039057683</v>
      </c>
      <c r="IL9" s="13">
        <f t="shared" si="72"/>
        <v>6.3372216550673419E-2</v>
      </c>
      <c r="IM9" s="13">
        <v>0.28199999999999997</v>
      </c>
      <c r="IN9" s="17">
        <v>690495</v>
      </c>
      <c r="IO9" s="17">
        <v>506316</v>
      </c>
      <c r="IP9" s="17">
        <v>58577</v>
      </c>
      <c r="IQ9" s="17">
        <v>59457</v>
      </c>
      <c r="IR9" s="17">
        <v>27941</v>
      </c>
      <c r="IS9" s="17">
        <v>7650</v>
      </c>
      <c r="IT9" s="17">
        <v>30554</v>
      </c>
      <c r="IU9" s="13">
        <f>IO9/$IN9</f>
        <v>0.73326526622205812</v>
      </c>
      <c r="IV9" s="13">
        <f t="shared" ref="IV9:IZ9" si="73">IP9/$IN9</f>
        <v>8.4833344195106408E-2</v>
      </c>
      <c r="IW9" s="13">
        <f t="shared" si="73"/>
        <v>8.6107792236004607E-2</v>
      </c>
      <c r="IX9" s="13">
        <f t="shared" si="73"/>
        <v>4.0465173534927838E-2</v>
      </c>
      <c r="IY9" s="13">
        <f t="shared" si="73"/>
        <v>1.1079008537353637E-2</v>
      </c>
      <c r="IZ9" s="13">
        <f t="shared" si="73"/>
        <v>4.4249415274549418E-2</v>
      </c>
      <c r="JA9" s="17">
        <v>690495</v>
      </c>
      <c r="JB9" s="17">
        <v>506316</v>
      </c>
      <c r="JC9" s="17">
        <v>58577</v>
      </c>
      <c r="JD9" s="17">
        <v>59457</v>
      </c>
      <c r="JE9" s="17">
        <v>31243</v>
      </c>
      <c r="JF9" s="17">
        <v>4348</v>
      </c>
      <c r="JG9" s="17">
        <v>30554</v>
      </c>
      <c r="JH9" s="13">
        <f t="shared" ref="JH9:JH72" si="74">JB9/$JA9</f>
        <v>0.73326526622205812</v>
      </c>
      <c r="JI9" s="13">
        <f t="shared" ref="JI9:JI72" si="75">JC9/$JA9</f>
        <v>8.4833344195106408E-2</v>
      </c>
      <c r="JJ9" s="13">
        <f t="shared" ref="JJ9:JJ72" si="76">JD9/$JA9</f>
        <v>8.6107792236004607E-2</v>
      </c>
      <c r="JK9" s="13">
        <f t="shared" ref="JK9:JK72" si="77">JE9/$JA9</f>
        <v>4.5247250161116304E-2</v>
      </c>
      <c r="JL9" s="13">
        <f t="shared" ref="JL9:JL72" si="78">JF9/$JA9</f>
        <v>6.2969319111651784E-3</v>
      </c>
      <c r="JM9" s="13">
        <f t="shared" ref="JM9:JM72" si="79">JG9/$JA9</f>
        <v>4.4249415274549418E-2</v>
      </c>
      <c r="JN9" s="1">
        <v>54</v>
      </c>
      <c r="JO9" s="1">
        <v>33</v>
      </c>
      <c r="JP9" s="1">
        <v>4</v>
      </c>
      <c r="JQ9" s="1">
        <v>14</v>
      </c>
      <c r="JR9" s="1">
        <v>2</v>
      </c>
      <c r="JS9" s="1">
        <v>1</v>
      </c>
      <c r="JT9" s="11">
        <f t="shared" ref="JT9:JT72" si="80">JO9/$JN9</f>
        <v>0.61111111111111116</v>
      </c>
      <c r="JU9" s="11">
        <f t="shared" ref="JU9:JU72" si="81">JP9/$JN9</f>
        <v>7.407407407407407E-2</v>
      </c>
      <c r="JV9" s="11">
        <f t="shared" ref="JV9:JV72" si="82">JQ9/$JN9</f>
        <v>0.25925925925925924</v>
      </c>
      <c r="JW9" s="11">
        <f t="shared" ref="JW9:JW72" si="83">JR9/$JN9</f>
        <v>3.7037037037037035E-2</v>
      </c>
      <c r="JX9" s="11">
        <f t="shared" ref="JX9:JX72" si="84">JS9/$JN9</f>
        <v>1.8518518518518517E-2</v>
      </c>
      <c r="JY9" s="29">
        <f>(JN9/J9)*100000</f>
        <v>4.3235383838133128</v>
      </c>
      <c r="JZ9" s="9">
        <v>54843567</v>
      </c>
      <c r="KA9" s="9">
        <v>8047976</v>
      </c>
      <c r="KB9" s="9">
        <v>1517531</v>
      </c>
      <c r="KC9" s="9"/>
      <c r="KD9" s="9"/>
      <c r="KE9" s="9">
        <v>793419</v>
      </c>
      <c r="KF9" s="9"/>
      <c r="KG9" s="9"/>
      <c r="KH9" s="9">
        <f t="shared" ref="KH9:KH72" si="85">KA9+KC9+KF9+KE9</f>
        <v>8841395</v>
      </c>
      <c r="KI9" s="9">
        <f t="shared" ref="KI9:KI72" si="86">KB9+KG9</f>
        <v>1517531</v>
      </c>
      <c r="KJ9" s="9">
        <f t="shared" ref="KJ9:KJ72" si="87">SUM(JZ9:KG9)</f>
        <v>65202493</v>
      </c>
      <c r="KK9" t="e">
        <v>#N/A</v>
      </c>
      <c r="KL9" s="8" t="e">
        <v>#N/A</v>
      </c>
      <c r="KM9" s="8" t="e">
        <v>#N/A</v>
      </c>
      <c r="KN9" s="8" t="e">
        <v>#N/A</v>
      </c>
      <c r="KO9" s="8">
        <v>581469</v>
      </c>
      <c r="KP9" s="8">
        <v>123511</v>
      </c>
      <c r="KQ9" s="8">
        <v>220846</v>
      </c>
      <c r="KR9" s="8">
        <v>196539</v>
      </c>
      <c r="KS9" s="8">
        <v>40573</v>
      </c>
      <c r="KT9" s="13">
        <f>KP9/$KO9</f>
        <v>0.21241201164636464</v>
      </c>
      <c r="KU9" s="13">
        <f t="shared" ref="KU9:KW9" si="88">KQ9/$KO9</f>
        <v>0.37980700604847378</v>
      </c>
      <c r="KV9" s="13">
        <f t="shared" si="88"/>
        <v>0.33800426162013797</v>
      </c>
      <c r="KW9" s="13">
        <f t="shared" si="88"/>
        <v>6.9776720685023622E-2</v>
      </c>
      <c r="KX9" s="17">
        <v>15483960</v>
      </c>
      <c r="KY9" s="15">
        <f>KX9/KO9</f>
        <v>26.629037833487253</v>
      </c>
      <c r="KZ9" s="8">
        <v>605068</v>
      </c>
      <c r="LA9" s="8">
        <v>36619</v>
      </c>
      <c r="LB9" s="8">
        <v>159060</v>
      </c>
      <c r="LC9" s="8">
        <v>274679</v>
      </c>
      <c r="LD9" s="8">
        <v>99947</v>
      </c>
      <c r="LE9" s="8">
        <v>34763</v>
      </c>
      <c r="LF9" s="13">
        <f>LA9/$KZ9</f>
        <v>6.0520470426464461E-2</v>
      </c>
      <c r="LG9" s="13">
        <f t="shared" ref="LG9:LJ9" si="89">LB9/$KZ9</f>
        <v>0.26287954411735542</v>
      </c>
      <c r="LH9" s="13">
        <f t="shared" si="89"/>
        <v>0.45396385199680034</v>
      </c>
      <c r="LI9" s="13">
        <f t="shared" si="89"/>
        <v>0.16518308685965874</v>
      </c>
      <c r="LJ9" s="13">
        <f t="shared" si="89"/>
        <v>5.7453046599721024E-2</v>
      </c>
      <c r="LK9" s="17" t="e">
        <v>#N/A</v>
      </c>
      <c r="LL9" s="17" t="e">
        <v>#N/A</v>
      </c>
      <c r="LM9" s="13" t="e">
        <f t="shared" si="49"/>
        <v>#N/A</v>
      </c>
      <c r="LN9" s="27" t="e">
        <v>#N/A</v>
      </c>
      <c r="LO9" s="27" t="e">
        <v>#N/A</v>
      </c>
      <c r="LP9" s="27" t="e">
        <v>#N/A</v>
      </c>
      <c r="LQ9" s="27" t="e">
        <v>#N/A</v>
      </c>
      <c r="LR9" s="27" t="e">
        <v>#N/A</v>
      </c>
      <c r="LS9" s="11" t="e">
        <f t="shared" ref="LS9:LS71" si="90">LN9/(SUM($LN9:$LR9))</f>
        <v>#N/A</v>
      </c>
      <c r="LT9" s="11" t="e">
        <f t="shared" ref="LT9:LT71" si="91">LO9/(SUM($LN9:$LR9))</f>
        <v>#N/A</v>
      </c>
      <c r="LU9" s="11" t="e">
        <f t="shared" ref="LU9:LU71" si="92">LP9/(SUM($LN9:$LR9))</f>
        <v>#N/A</v>
      </c>
      <c r="LV9" s="11" t="e">
        <f t="shared" ref="LV9:LV71" si="93">LQ9/(SUM($LN9:$LR9))</f>
        <v>#N/A</v>
      </c>
      <c r="LW9" s="11" t="e">
        <f t="shared" ref="LW9:LW71" si="94">LR9/(SUM($LN9:$LR9))</f>
        <v>#N/A</v>
      </c>
      <c r="LX9" s="25" t="e">
        <v>#N/A</v>
      </c>
      <c r="LY9" s="25" t="e">
        <v>#N/A</v>
      </c>
      <c r="LZ9" s="25" t="e">
        <v>#N/A</v>
      </c>
      <c r="MA9" s="25" t="e">
        <v>#N/A</v>
      </c>
      <c r="MB9" s="22" t="e">
        <v>#N/A</v>
      </c>
      <c r="MC9" s="22" t="e">
        <v>#N/A</v>
      </c>
      <c r="MD9" s="1">
        <v>365</v>
      </c>
      <c r="ME9" s="1">
        <v>105</v>
      </c>
      <c r="MF9" s="1">
        <v>241</v>
      </c>
      <c r="MG9" s="1">
        <v>18</v>
      </c>
      <c r="MH9" s="1">
        <v>1</v>
      </c>
      <c r="MI9" s="1">
        <v>0</v>
      </c>
      <c r="MJ9" s="11">
        <f t="shared" ref="MJ9:MJ72" si="95">ME9/$MD9</f>
        <v>0.28767123287671231</v>
      </c>
      <c r="MK9" s="11">
        <f t="shared" ref="MK9:MK72" si="96">MF9/$MD9</f>
        <v>0.66027397260273968</v>
      </c>
      <c r="ML9" s="11">
        <f t="shared" ref="ML9:ML72" si="97">MG9/$MD9</f>
        <v>4.9315068493150684E-2</v>
      </c>
      <c r="MM9" s="11">
        <f t="shared" ref="MM9:MM72" si="98">MH9/$MD9</f>
        <v>2.7397260273972603E-3</v>
      </c>
      <c r="MN9" s="11">
        <f t="shared" ref="MN9:MN72" si="99">MI9/$MD9</f>
        <v>0</v>
      </c>
      <c r="MO9" s="26" t="e">
        <v>#N/A</v>
      </c>
      <c r="MP9" s="26" t="e">
        <v>#N/A</v>
      </c>
      <c r="MQ9" s="26" t="e">
        <v>#N/A</v>
      </c>
      <c r="MR9" s="26" t="e">
        <v>#N/A</v>
      </c>
      <c r="MS9" s="9">
        <v>1835321.3156429101</v>
      </c>
      <c r="MT9" s="9">
        <v>2274867.4500000002</v>
      </c>
      <c r="MU9" s="9">
        <v>150.6</v>
      </c>
      <c r="MV9" s="9">
        <v>7630336.5641999999</v>
      </c>
      <c r="MW9" s="9">
        <v>11740675.9298429</v>
      </c>
      <c r="MX9" s="13" t="e">
        <v>#N/A</v>
      </c>
      <c r="MY9" s="13" t="e">
        <v>#N/A</v>
      </c>
      <c r="MZ9" s="13" t="e">
        <v>#N/A</v>
      </c>
      <c r="NA9" s="13" t="e">
        <v>#N/A</v>
      </c>
      <c r="NB9" s="13" t="e">
        <v>#N/A</v>
      </c>
      <c r="NC9" s="8" t="e">
        <v>#N/A</v>
      </c>
      <c r="ND9" s="8" t="e">
        <v>#N/A</v>
      </c>
      <c r="NE9" s="8" t="e">
        <v>#N/A</v>
      </c>
      <c r="NF9" s="8" t="e">
        <v>#N/A</v>
      </c>
      <c r="NG9" s="8" t="e">
        <v>#N/A</v>
      </c>
      <c r="NH9" s="38" t="e">
        <f t="shared" ref="NH9:NH72" si="100">NC9/SUM($NC9:$NG9)</f>
        <v>#N/A</v>
      </c>
      <c r="NI9" s="38" t="e">
        <f t="shared" ref="NI9:NI72" si="101">ND9/SUM($NC9:$NG9)</f>
        <v>#N/A</v>
      </c>
      <c r="NJ9" s="38" t="e">
        <f t="shared" ref="NJ9:NJ72" si="102">NE9/SUM($NC9:$NG9)</f>
        <v>#N/A</v>
      </c>
      <c r="NK9" s="38" t="e">
        <f t="shared" ref="NK9:NK72" si="103">NF9/SUM($NC9:$NG9)</f>
        <v>#N/A</v>
      </c>
      <c r="NL9" s="38" t="e">
        <f t="shared" ref="NL9:NL72" si="104">NG9/SUM($NC9:$NG9)</f>
        <v>#N/A</v>
      </c>
      <c r="NM9" s="8">
        <v>1216193</v>
      </c>
      <c r="NN9" s="8">
        <v>160336</v>
      </c>
      <c r="NO9" s="11">
        <f t="shared" ref="NO9:NO72" si="105">NN9/NM9</f>
        <v>0.1318343387932672</v>
      </c>
      <c r="NP9" s="13" t="e">
        <v>#N/A</v>
      </c>
      <c r="NQ9" s="13" t="e">
        <v>#N/A</v>
      </c>
      <c r="NR9" s="13" t="e">
        <v>#N/A</v>
      </c>
      <c r="NS9" s="9">
        <v>1346</v>
      </c>
      <c r="NT9" s="39">
        <v>109.39006999999999</v>
      </c>
      <c r="NU9" s="8" t="e">
        <v>#N/A</v>
      </c>
      <c r="NV9" s="16" t="e">
        <v>#N/A</v>
      </c>
      <c r="NW9" s="8" t="e">
        <v>#N/A</v>
      </c>
      <c r="NX9" s="25" t="e">
        <v>#N/A</v>
      </c>
      <c r="NY9" s="39" t="e">
        <v>#N/A</v>
      </c>
    </row>
    <row r="10" spans="1:389" x14ac:dyDescent="0.25">
      <c r="A10" s="3" t="s">
        <v>45</v>
      </c>
      <c r="B10" s="3" t="s">
        <v>0</v>
      </c>
      <c r="C10" s="3" t="s">
        <v>76</v>
      </c>
      <c r="D10" s="3" t="s">
        <v>91</v>
      </c>
      <c r="E10" s="3" t="s">
        <v>15</v>
      </c>
      <c r="F10" s="3" t="s">
        <v>16</v>
      </c>
      <c r="G10" s="3">
        <v>42003</v>
      </c>
      <c r="H10" s="3">
        <v>2016</v>
      </c>
      <c r="I10" s="3" t="str">
        <f t="shared" si="53"/>
        <v>Sum of 2016</v>
      </c>
      <c r="J10" s="8">
        <v>1250277</v>
      </c>
      <c r="K10" s="8">
        <v>1225365</v>
      </c>
      <c r="L10" s="8">
        <v>232011</v>
      </c>
      <c r="M10" s="8">
        <v>297273</v>
      </c>
      <c r="N10" s="8">
        <v>475243</v>
      </c>
      <c r="O10" s="8">
        <v>220838</v>
      </c>
      <c r="P10" s="13">
        <f t="shared" ref="P10:P73" si="106">L10/$K10</f>
        <v>0.18934031900698975</v>
      </c>
      <c r="Q10" s="13">
        <f t="shared" ref="Q10:Q73" si="107">M10/$K10</f>
        <v>0.24259955197022928</v>
      </c>
      <c r="R10" s="13">
        <f t="shared" ref="R10:R73" si="108">N10/$K10</f>
        <v>0.38783790952083663</v>
      </c>
      <c r="S10" s="13">
        <f t="shared" ref="S10:S73" si="109">O10/$K10</f>
        <v>0.18022221950194431</v>
      </c>
      <c r="T10" s="15">
        <v>40.6</v>
      </c>
      <c r="U10" s="15">
        <v>38.799999999999997</v>
      </c>
      <c r="V10" s="15">
        <v>43.1</v>
      </c>
      <c r="W10" s="17">
        <v>966172</v>
      </c>
      <c r="X10" s="17">
        <v>152998</v>
      </c>
      <c r="Y10" s="17">
        <v>43194</v>
      </c>
      <c r="Z10" s="17">
        <v>2935</v>
      </c>
      <c r="AA10" s="17">
        <v>35177</v>
      </c>
      <c r="AB10" s="17">
        <v>24889</v>
      </c>
      <c r="AC10" s="17">
        <v>259193</v>
      </c>
      <c r="AD10" s="13">
        <f t="shared" si="1"/>
        <v>0.78847690280039007</v>
      </c>
      <c r="AE10" s="13">
        <f t="shared" si="2"/>
        <v>0.12485912360806781</v>
      </c>
      <c r="AF10" s="13">
        <f t="shared" si="3"/>
        <v>3.524990513030811E-2</v>
      </c>
      <c r="AG10" s="13">
        <f t="shared" si="4"/>
        <v>2.3952046941115505E-3</v>
      </c>
      <c r="AH10" s="13">
        <f t="shared" si="5"/>
        <v>2.8707364744382288E-2</v>
      </c>
      <c r="AI10" s="13">
        <f t="shared" si="6"/>
        <v>2.0311499022740164E-2</v>
      </c>
      <c r="AJ10" s="13">
        <f t="shared" si="7"/>
        <v>0.21152309719960991</v>
      </c>
      <c r="AK10" s="17">
        <v>528892</v>
      </c>
      <c r="AL10" s="17">
        <v>193086</v>
      </c>
      <c r="AM10" s="17">
        <v>179916</v>
      </c>
      <c r="AN10" s="17">
        <v>77562</v>
      </c>
      <c r="AO10" s="17">
        <v>78328</v>
      </c>
      <c r="AP10" s="13">
        <f t="shared" ref="AP10:AP73" si="110">AL10/$AK10</f>
        <v>0.3650764239201954</v>
      </c>
      <c r="AQ10" s="13">
        <f t="shared" si="54"/>
        <v>0.3401753098931351</v>
      </c>
      <c r="AR10" s="13">
        <f t="shared" si="54"/>
        <v>0.14664997768920687</v>
      </c>
      <c r="AS10" s="13">
        <f t="shared" si="54"/>
        <v>0.14809828849746262</v>
      </c>
      <c r="AT10" s="19">
        <v>2.25</v>
      </c>
      <c r="AU10" s="17">
        <v>1160386</v>
      </c>
      <c r="AV10" s="17">
        <v>1076215</v>
      </c>
      <c r="AW10" s="17">
        <v>17680</v>
      </c>
      <c r="AX10" s="17">
        <v>34758</v>
      </c>
      <c r="AY10" s="17">
        <v>22802</v>
      </c>
      <c r="AZ10" s="17">
        <v>8931</v>
      </c>
      <c r="BA10" s="13">
        <f t="shared" si="8"/>
        <v>0.92746293043866435</v>
      </c>
      <c r="BB10" s="13">
        <f t="shared" si="8"/>
        <v>1.5236309297078731E-2</v>
      </c>
      <c r="BC10" s="13">
        <f t="shared" si="8"/>
        <v>2.995382570972073E-2</v>
      </c>
      <c r="BD10" s="13">
        <f t="shared" si="8"/>
        <v>1.9650357725791247E-2</v>
      </c>
      <c r="BE10" s="13">
        <f t="shared" si="8"/>
        <v>7.6965768287449174E-3</v>
      </c>
      <c r="BF10" s="13">
        <f>SUM(BB10:BE10)</f>
        <v>7.2537069561335626E-2</v>
      </c>
      <c r="BG10" s="17">
        <v>1211439</v>
      </c>
      <c r="BH10" s="17">
        <v>1043105</v>
      </c>
      <c r="BI10" s="17">
        <v>108856</v>
      </c>
      <c r="BJ10" s="17">
        <v>20910</v>
      </c>
      <c r="BK10" s="17">
        <v>29251</v>
      </c>
      <c r="BL10" s="17">
        <v>9317</v>
      </c>
      <c r="BM10" s="13">
        <f t="shared" ref="BM10:BM73" si="111">BH10/$BG10</f>
        <v>0.86104624335191449</v>
      </c>
      <c r="BN10" s="13">
        <f t="shared" si="55"/>
        <v>8.9856773638623155E-2</v>
      </c>
      <c r="BO10" s="13">
        <f t="shared" si="55"/>
        <v>1.7260464621000313E-2</v>
      </c>
      <c r="BP10" s="13">
        <f t="shared" si="55"/>
        <v>2.4145664783781932E-2</v>
      </c>
      <c r="BQ10" s="13">
        <f t="shared" si="55"/>
        <v>7.6908536046800544E-3</v>
      </c>
      <c r="BR10" s="13">
        <f t="shared" si="56"/>
        <v>0.13895375664808546</v>
      </c>
      <c r="BS10" s="17">
        <v>947250</v>
      </c>
      <c r="BT10" s="17">
        <v>198177</v>
      </c>
      <c r="BU10" s="17">
        <v>10373</v>
      </c>
      <c r="BV10" s="17">
        <v>69565</v>
      </c>
      <c r="BW10" s="13">
        <f t="shared" ref="BW10:BW73" si="112">BS10/$K10</f>
        <v>0.77303497325286752</v>
      </c>
      <c r="BX10" s="13">
        <f t="shared" si="57"/>
        <v>0.16172895422996414</v>
      </c>
      <c r="BY10" s="13">
        <f t="shared" si="57"/>
        <v>8.4652328081836845E-3</v>
      </c>
      <c r="BZ10" s="13">
        <f t="shared" si="57"/>
        <v>5.6770839708984673E-2</v>
      </c>
      <c r="CA10" s="13">
        <f t="shared" ref="CA10:CA73" si="113">BX10+BY10+BZ10</f>
        <v>0.22696502674713248</v>
      </c>
      <c r="CB10" s="8">
        <v>1192434</v>
      </c>
      <c r="CC10" s="8">
        <v>138887</v>
      </c>
      <c r="CD10" s="13">
        <f t="shared" ref="CD10:CD73" si="114">CC10/CB10</f>
        <v>0.11647353228774088</v>
      </c>
      <c r="CE10" s="8">
        <v>229101</v>
      </c>
      <c r="CF10" s="8">
        <v>34168</v>
      </c>
      <c r="CG10" s="13">
        <f t="shared" ref="CG10:CG73" si="115">CF10/CE10</f>
        <v>0.14913946250780225</v>
      </c>
      <c r="CH10" s="5">
        <v>56140</v>
      </c>
      <c r="CI10" s="5">
        <f>CH10*VLOOKUP(H10,'R-CPI-U-RS'!$A$44:$O$54,15,FALSE)</f>
        <v>73596.230158730148</v>
      </c>
      <c r="CJ10" s="5">
        <v>92001412</v>
      </c>
      <c r="CK10" s="5">
        <v>93510886</v>
      </c>
      <c r="CL10" s="9">
        <v>33962</v>
      </c>
      <c r="CM10" s="9">
        <v>16362</v>
      </c>
      <c r="CN10" s="9">
        <v>6687</v>
      </c>
      <c r="CO10" s="9">
        <v>4839</v>
      </c>
      <c r="CP10" s="9">
        <v>3686</v>
      </c>
      <c r="CQ10" s="9">
        <v>1359</v>
      </c>
      <c r="CR10" s="9">
        <v>741</v>
      </c>
      <c r="CS10" s="9">
        <v>288</v>
      </c>
      <c r="CT10" s="20">
        <v>36408833000</v>
      </c>
      <c r="CU10" s="20">
        <f>CT10*VLOOKUP(H10,'R-CPI-U-RS'!$A$44:$P$54,16,FALSE)</f>
        <v>46367598262.18821</v>
      </c>
      <c r="CV10" s="9">
        <v>2580</v>
      </c>
      <c r="CW10" s="9">
        <v>961173</v>
      </c>
      <c r="CX10" s="9">
        <v>90629</v>
      </c>
      <c r="CY10" s="9">
        <v>55525</v>
      </c>
      <c r="CZ10" s="9">
        <v>82322</v>
      </c>
      <c r="DA10" s="11">
        <f t="shared" ref="DA10:DA73" si="116">CW10/SUM($CW10:$CZ10)</f>
        <v>0.80794671369454352</v>
      </c>
      <c r="DB10" s="11">
        <f t="shared" ref="DB10:DB73" si="117">CX10/SUM($CW10:$CZ10)</f>
        <v>7.6181293810191078E-2</v>
      </c>
      <c r="DC10" s="11">
        <f t="shared" ref="DC10:DC73" si="118">CY10/SUM($CW10:$CZ10)</f>
        <v>4.6673430566494825E-2</v>
      </c>
      <c r="DD10" s="11">
        <f t="shared" ref="DD10:DD73" si="119">CZ10/SUM($CW10:$CZ10)</f>
        <v>6.9198561928770594E-2</v>
      </c>
      <c r="DE10" s="9">
        <v>695456</v>
      </c>
      <c r="DF10" s="9">
        <v>632404</v>
      </c>
      <c r="DG10" s="9">
        <v>32</v>
      </c>
      <c r="DH10" s="9">
        <v>2004</v>
      </c>
      <c r="DI10" s="9">
        <v>3099</v>
      </c>
      <c r="DJ10" s="9">
        <v>31917</v>
      </c>
      <c r="DK10" s="9">
        <v>33838</v>
      </c>
      <c r="DL10" s="9">
        <v>26609</v>
      </c>
      <c r="DM10" s="9">
        <v>73083</v>
      </c>
      <c r="DN10" s="9">
        <v>15526</v>
      </c>
      <c r="DO10" s="9">
        <v>16882</v>
      </c>
      <c r="DP10" s="9">
        <v>50114</v>
      </c>
      <c r="DQ10" s="9">
        <v>8979</v>
      </c>
      <c r="DR10" s="9">
        <v>58114</v>
      </c>
      <c r="DS10" s="9">
        <v>45962</v>
      </c>
      <c r="DT10" s="9">
        <v>39003</v>
      </c>
      <c r="DU10" s="9">
        <v>54969</v>
      </c>
      <c r="DV10" s="9">
        <v>127772</v>
      </c>
      <c r="DW10" s="9">
        <v>13152</v>
      </c>
      <c r="DX10" s="9">
        <v>64052</v>
      </c>
      <c r="DY10" s="9">
        <v>30216</v>
      </c>
      <c r="DZ10" s="9">
        <v>133</v>
      </c>
      <c r="EA10" s="9">
        <f>DG10+DH10+DJ10+DK10</f>
        <v>67791</v>
      </c>
      <c r="EB10" s="9">
        <f>DP10+DQ10</f>
        <v>59093</v>
      </c>
      <c r="EC10" s="9">
        <f>DR10+DS10+DT10</f>
        <v>143079</v>
      </c>
      <c r="ED10" s="9">
        <f>DU10+DV10</f>
        <v>182741</v>
      </c>
      <c r="EE10" s="9">
        <f>DI10+DL10+DM10+DN10</f>
        <v>118317</v>
      </c>
      <c r="EF10" s="9">
        <f>DO10+DW10+DX10+DY10+DZ10</f>
        <v>124435</v>
      </c>
      <c r="EG10" s="11">
        <f t="shared" si="14"/>
        <v>9.7477051028390008E-2</v>
      </c>
      <c r="EH10" s="11">
        <f t="shared" si="14"/>
        <v>8.4970149082041133E-2</v>
      </c>
      <c r="EI10" s="11">
        <f t="shared" si="14"/>
        <v>0.20573407951042194</v>
      </c>
      <c r="EJ10" s="11">
        <f t="shared" si="14"/>
        <v>0.26276428702894217</v>
      </c>
      <c r="EK10" s="11">
        <f t="shared" si="14"/>
        <v>0.17012866378318686</v>
      </c>
      <c r="EL10" s="11">
        <f t="shared" si="14"/>
        <v>0.17892576956701789</v>
      </c>
      <c r="EM10" s="9">
        <v>1019694</v>
      </c>
      <c r="EN10" s="9">
        <v>664379</v>
      </c>
      <c r="EO10" s="14">
        <f t="shared" ref="EO10:EO73" si="120">EN10/EM10</f>
        <v>0.65154742501181728</v>
      </c>
      <c r="EP10" s="9">
        <v>666123</v>
      </c>
      <c r="EQ10" s="9">
        <v>632404</v>
      </c>
      <c r="ER10" s="11">
        <f t="shared" si="58"/>
        <v>5.0619780430941431E-2</v>
      </c>
      <c r="ES10" s="9">
        <v>82344</v>
      </c>
      <c r="ET10" s="9">
        <v>883649</v>
      </c>
      <c r="EU10" s="9">
        <v>49506</v>
      </c>
      <c r="EV10" s="9">
        <v>241290</v>
      </c>
      <c r="EW10" s="9">
        <v>225945</v>
      </c>
      <c r="EX10" s="9">
        <v>147683</v>
      </c>
      <c r="EY10" s="9">
        <v>219225</v>
      </c>
      <c r="EZ10" s="13">
        <f t="shared" ref="EZ10:EZ73" si="121">EU10/$ET10</f>
        <v>5.6024507468463158E-2</v>
      </c>
      <c r="FA10" s="13">
        <f t="shared" ref="FA10:FA73" si="122">EV10/$ET10</f>
        <v>0.27306090993143206</v>
      </c>
      <c r="FB10" s="13">
        <f t="shared" ref="FB10:FB73" si="123">EW10/$ET10</f>
        <v>0.25569541752437902</v>
      </c>
      <c r="FC10" s="13">
        <f t="shared" ref="FC10:FC73" si="124">EX10/$ET10</f>
        <v>0.16712857707076001</v>
      </c>
      <c r="FD10" s="13">
        <f t="shared" ref="FD10:FD73" si="125">EY10/$ET10</f>
        <v>0.24809058800496578</v>
      </c>
      <c r="FE10" s="13">
        <f t="shared" ref="FE10:FE73" si="126">FC10+FD10</f>
        <v>0.41521916507572576</v>
      </c>
      <c r="FF10" s="9">
        <v>222</v>
      </c>
      <c r="FG10" s="9">
        <v>67027</v>
      </c>
      <c r="FH10" s="9">
        <v>1880</v>
      </c>
      <c r="FI10" s="9">
        <v>17842</v>
      </c>
      <c r="FJ10" s="9">
        <v>1713</v>
      </c>
      <c r="FK10" s="9">
        <f t="shared" si="59"/>
        <v>67249</v>
      </c>
      <c r="FL10" s="9">
        <f t="shared" si="60"/>
        <v>19722</v>
      </c>
      <c r="FM10" s="9">
        <f t="shared" si="61"/>
        <v>1713</v>
      </c>
      <c r="FN10" s="9">
        <v>235206</v>
      </c>
      <c r="FO10" s="9">
        <v>112528</v>
      </c>
      <c r="FP10" s="9">
        <v>487381</v>
      </c>
      <c r="FQ10" s="9">
        <f t="shared" si="62"/>
        <v>122678</v>
      </c>
      <c r="FR10" s="8">
        <v>592265</v>
      </c>
      <c r="FS10" s="8">
        <v>63373</v>
      </c>
      <c r="FT10" s="13">
        <f t="shared" ref="FT10:FT73" si="127">FS10/FR10</f>
        <v>0.10700108903953466</v>
      </c>
      <c r="FU10" s="8">
        <v>528892</v>
      </c>
      <c r="FV10" s="8">
        <v>339009</v>
      </c>
      <c r="FW10" s="8">
        <v>189883</v>
      </c>
      <c r="FX10" s="13">
        <f t="shared" ref="FX10:FX73" si="128">FV10/FU10</f>
        <v>0.64097963289291571</v>
      </c>
      <c r="FY10" s="13">
        <f t="shared" ref="FY10:FY73" si="129">FW10/FU10</f>
        <v>0.35902036710708424</v>
      </c>
      <c r="FZ10" s="17">
        <v>38274</v>
      </c>
      <c r="GA10" s="17">
        <v>75282</v>
      </c>
      <c r="GB10" s="17">
        <v>135425</v>
      </c>
      <c r="GC10" s="17">
        <v>168231</v>
      </c>
      <c r="GD10" s="17">
        <v>175053</v>
      </c>
      <c r="GE10" s="13">
        <f t="shared" si="63"/>
        <v>6.4623099457168667E-2</v>
      </c>
      <c r="GF10" s="13">
        <f t="shared" si="64"/>
        <v>0.12710864224629179</v>
      </c>
      <c r="GG10" s="13">
        <f t="shared" si="65"/>
        <v>0.22865609144555224</v>
      </c>
      <c r="GH10" s="13">
        <f t="shared" si="66"/>
        <v>0.28404683714215767</v>
      </c>
      <c r="GI10" s="13">
        <f t="shared" si="67"/>
        <v>0.29556532970882965</v>
      </c>
      <c r="GJ10">
        <v>1956</v>
      </c>
      <c r="GK10" s="8">
        <v>430805</v>
      </c>
      <c r="GL10" s="8">
        <v>56781</v>
      </c>
      <c r="GM10" s="8">
        <v>48645</v>
      </c>
      <c r="GN10" s="8">
        <v>52156</v>
      </c>
      <c r="GO10" s="8">
        <v>3878</v>
      </c>
      <c r="GP10" s="13">
        <f t="shared" ref="GP10:GP73" si="130">GK10/$FR10</f>
        <v>0.72738554532177324</v>
      </c>
      <c r="GQ10" s="13">
        <f t="shared" ref="GQ10:GQ73" si="131">GL10/$FR10</f>
        <v>9.5870936151891462E-2</v>
      </c>
      <c r="GR10" s="13">
        <f t="shared" ref="GR10:GR73" si="132">GM10/$FR10</f>
        <v>8.2133842114593972E-2</v>
      </c>
      <c r="GS10" s="13">
        <f t="shared" ref="GS10:GS73" si="133">GN10/$FR10</f>
        <v>8.8061931736638163E-2</v>
      </c>
      <c r="GT10" s="13">
        <f t="shared" ref="GT10:GT73" si="134">GO10/$FR10</f>
        <v>6.5477446751032054E-3</v>
      </c>
      <c r="GU10" s="21">
        <v>144877.781033445</v>
      </c>
      <c r="GV10" s="21">
        <f>GU10*VLOOKUP(H10,'R-CPI-U-RS'!$A$44:$O$54,15,FALSE)</f>
        <v>189926.22938766528</v>
      </c>
      <c r="GW10" s="9">
        <v>1320</v>
      </c>
      <c r="GX10" s="9">
        <v>84</v>
      </c>
      <c r="GY10" s="9">
        <v>50</v>
      </c>
      <c r="GZ10" s="9">
        <v>871</v>
      </c>
      <c r="HA10" s="9">
        <f t="shared" si="69"/>
        <v>1005</v>
      </c>
      <c r="HB10" s="8">
        <v>94862</v>
      </c>
      <c r="HC10" s="8">
        <v>216861</v>
      </c>
      <c r="HD10" s="8">
        <v>113376</v>
      </c>
      <c r="HE10" s="8">
        <v>95912</v>
      </c>
      <c r="HF10" s="8">
        <v>7881</v>
      </c>
      <c r="HG10" s="13">
        <f t="shared" ref="HG10:HG73" si="135">HB10/$FU10</f>
        <v>0.17935986931169312</v>
      </c>
      <c r="HH10" s="13">
        <f t="shared" si="70"/>
        <v>0.41002889058635789</v>
      </c>
      <c r="HI10" s="13">
        <f t="shared" si="70"/>
        <v>0.21436512558329487</v>
      </c>
      <c r="HJ10" s="13">
        <f t="shared" si="70"/>
        <v>0.18134515175120819</v>
      </c>
      <c r="HK10" s="13">
        <f t="shared" si="70"/>
        <v>1.4900962767445906E-2</v>
      </c>
      <c r="HL10" s="5">
        <v>867</v>
      </c>
      <c r="HM10" s="5">
        <f>HL10*VLOOKUP(H10,'R-CPI-U-RS'!$A$44:$O$54,15,FALSE)</f>
        <v>1136.5858843537414</v>
      </c>
      <c r="HN10" s="17">
        <v>75235</v>
      </c>
      <c r="HO10" s="17">
        <v>138304</v>
      </c>
      <c r="HP10" s="17">
        <v>59969</v>
      </c>
      <c r="HQ10" s="17">
        <v>26140</v>
      </c>
      <c r="HR10" s="17">
        <v>36361</v>
      </c>
      <c r="HS10" s="17">
        <v>3000</v>
      </c>
      <c r="HT10" s="13">
        <f t="shared" ref="HT10:HT73" si="136">HN10/$FV10</f>
        <v>0.22192626154467876</v>
      </c>
      <c r="HU10" s="13">
        <f t="shared" ref="HU10:HU73" si="137">HO10/$FV10</f>
        <v>0.40796557023559848</v>
      </c>
      <c r="HV10" s="13">
        <f t="shared" ref="HV10:HV73" si="138">HP10/$FV10</f>
        <v>0.17689500868708499</v>
      </c>
      <c r="HW10" s="13">
        <f t="shared" ref="HW10:HW73" si="139">HQ10/$FV10</f>
        <v>7.7107097451690074E-2</v>
      </c>
      <c r="HX10" s="13">
        <f t="shared" ref="HX10:HX73" si="140">HR10/$FV10</f>
        <v>0.10725673949659154</v>
      </c>
      <c r="HY10" s="13">
        <f t="shared" ref="HY10:HY73" si="141">HS10/$FV10</f>
        <v>8.8493225843561674E-3</v>
      </c>
      <c r="HZ10" s="13">
        <v>0.16300000000000001</v>
      </c>
      <c r="IA10" s="17">
        <v>8382</v>
      </c>
      <c r="IB10" s="17">
        <v>48877</v>
      </c>
      <c r="IC10" s="17">
        <v>43015</v>
      </c>
      <c r="ID10" s="17">
        <v>23143</v>
      </c>
      <c r="IE10" s="17">
        <v>55102</v>
      </c>
      <c r="IF10" s="17">
        <v>11364</v>
      </c>
      <c r="IG10" s="13">
        <f t="shared" ref="IG10:IG73" si="142">IA10/$FW10</f>
        <v>4.4142972251333713E-2</v>
      </c>
      <c r="IH10" s="13">
        <f t="shared" ref="IH10:IH73" si="143">IB10/$FW10</f>
        <v>0.25740587625011191</v>
      </c>
      <c r="II10" s="13">
        <f t="shared" ref="II10:II73" si="144">IC10/$FW10</f>
        <v>0.22653423423897873</v>
      </c>
      <c r="IJ10" s="13">
        <f t="shared" ref="IJ10:IJ73" si="145">ID10/$FW10</f>
        <v>0.12188031577339731</v>
      </c>
      <c r="IK10" s="13">
        <f t="shared" ref="IK10:IK73" si="146">IE10/$FW10</f>
        <v>0.29018922178394063</v>
      </c>
      <c r="IL10" s="13">
        <f t="shared" ref="IL10:IL73" si="147">IF10/$FW10</f>
        <v>5.9847379702237691E-2</v>
      </c>
      <c r="IM10" s="13">
        <v>0.27200000000000002</v>
      </c>
      <c r="IN10" s="17">
        <v>703691</v>
      </c>
      <c r="IO10" s="17">
        <v>514858</v>
      </c>
      <c r="IP10" s="17">
        <v>59881</v>
      </c>
      <c r="IQ10" s="17">
        <v>64694</v>
      </c>
      <c r="IR10" s="17">
        <v>24243</v>
      </c>
      <c r="IS10" s="17">
        <v>9438</v>
      </c>
      <c r="IT10" s="17">
        <v>30577</v>
      </c>
      <c r="IU10" s="13">
        <f t="shared" ref="IU10:IU73" si="148">IO10/$IN10</f>
        <v>0.73165352406098705</v>
      </c>
      <c r="IV10" s="13">
        <f t="shared" ref="IV10:IV73" si="149">IP10/$IN10</f>
        <v>8.5095588830893104E-2</v>
      </c>
      <c r="IW10" s="13">
        <f t="shared" ref="IW10:IW73" si="150">IQ10/$IN10</f>
        <v>9.1935238620360363E-2</v>
      </c>
      <c r="IX10" s="13">
        <f t="shared" ref="IX10:IX73" si="151">IR10/$IN10</f>
        <v>3.44512008822054E-2</v>
      </c>
      <c r="IY10" s="13">
        <f t="shared" ref="IY10:IY73" si="152">IS10/$IN10</f>
        <v>1.3412136861207548E-2</v>
      </c>
      <c r="IZ10" s="13">
        <f t="shared" ref="IZ10:IZ73" si="153">IT10/$IN10</f>
        <v>4.3452310744346592E-2</v>
      </c>
      <c r="JA10" s="17">
        <v>703691</v>
      </c>
      <c r="JB10" s="17">
        <v>514858</v>
      </c>
      <c r="JC10" s="17">
        <v>59881</v>
      </c>
      <c r="JD10" s="17">
        <v>64694</v>
      </c>
      <c r="JE10" s="17">
        <v>28529</v>
      </c>
      <c r="JF10" s="17">
        <v>5152</v>
      </c>
      <c r="JG10" s="17">
        <v>30577</v>
      </c>
      <c r="JH10" s="13">
        <f t="shared" si="74"/>
        <v>0.73165352406098705</v>
      </c>
      <c r="JI10" s="13">
        <f t="shared" si="75"/>
        <v>8.5095588830893104E-2</v>
      </c>
      <c r="JJ10" s="13">
        <f t="shared" si="76"/>
        <v>9.1935238620360363E-2</v>
      </c>
      <c r="JK10" s="13">
        <f t="shared" si="77"/>
        <v>4.0541942415065702E-2</v>
      </c>
      <c r="JL10" s="13">
        <f t="shared" si="78"/>
        <v>7.3213953283472431E-3</v>
      </c>
      <c r="JM10" s="13">
        <f t="shared" si="79"/>
        <v>4.3452310744346592E-2</v>
      </c>
      <c r="JN10" s="1">
        <v>72</v>
      </c>
      <c r="JO10" s="1">
        <v>44</v>
      </c>
      <c r="JP10" s="1">
        <v>12</v>
      </c>
      <c r="JQ10" s="1">
        <v>15</v>
      </c>
      <c r="JR10" s="1">
        <v>1</v>
      </c>
      <c r="JS10" s="1">
        <v>0</v>
      </c>
      <c r="JT10" s="11">
        <f t="shared" si="80"/>
        <v>0.61111111111111116</v>
      </c>
      <c r="JU10" s="11">
        <f t="shared" si="81"/>
        <v>0.16666666666666666</v>
      </c>
      <c r="JV10" s="11">
        <f t="shared" si="82"/>
        <v>0.20833333333333334</v>
      </c>
      <c r="JW10" s="11">
        <f t="shared" si="83"/>
        <v>1.3888888888888888E-2</v>
      </c>
      <c r="JX10" s="11">
        <f t="shared" si="84"/>
        <v>0</v>
      </c>
      <c r="JY10" s="29">
        <f>(JN10/J10)*100000</f>
        <v>5.7587238667911187</v>
      </c>
      <c r="JZ10" s="9">
        <v>53671684</v>
      </c>
      <c r="KA10" s="9">
        <v>8132130</v>
      </c>
      <c r="KB10" s="9">
        <v>1527690</v>
      </c>
      <c r="KC10" s="9"/>
      <c r="KD10" s="9"/>
      <c r="KE10" s="9">
        <v>492009</v>
      </c>
      <c r="KF10" s="9"/>
      <c r="KG10" s="9"/>
      <c r="KH10" s="9">
        <f t="shared" si="85"/>
        <v>8624139</v>
      </c>
      <c r="KI10" s="9">
        <f t="shared" si="86"/>
        <v>1527690</v>
      </c>
      <c r="KJ10" s="9">
        <f t="shared" si="87"/>
        <v>63823513</v>
      </c>
      <c r="KK10" t="e">
        <v>#N/A</v>
      </c>
      <c r="KL10" s="8" t="e">
        <v>#N/A</v>
      </c>
      <c r="KM10" s="8" t="e">
        <v>#N/A</v>
      </c>
      <c r="KN10" s="8" t="e">
        <v>#N/A</v>
      </c>
      <c r="KO10" s="8">
        <v>586500</v>
      </c>
      <c r="KP10" s="8">
        <v>131789</v>
      </c>
      <c r="KQ10" s="8">
        <v>213315</v>
      </c>
      <c r="KR10" s="8">
        <v>198928</v>
      </c>
      <c r="KS10" s="8">
        <v>42468</v>
      </c>
      <c r="KT10" s="13">
        <f t="shared" ref="KT10:KT73" si="154">KP10/$KO10</f>
        <v>0.22470417732310316</v>
      </c>
      <c r="KU10" s="13">
        <f t="shared" ref="KU10:KU73" si="155">KQ10/$KO10</f>
        <v>0.36370843989769819</v>
      </c>
      <c r="KV10" s="13">
        <f t="shared" ref="KV10:KV73" si="156">KR10/$KO10</f>
        <v>0.33917817561807334</v>
      </c>
      <c r="KW10" s="13">
        <f t="shared" ref="KW10:KW73" si="157">KS10/$KO10</f>
        <v>7.2409207161125325E-2</v>
      </c>
      <c r="KX10" s="17">
        <v>15772000</v>
      </c>
      <c r="KY10" s="15">
        <f t="shared" ref="KY10:KY73" si="158">KX10/KO10</f>
        <v>26.891730605285591</v>
      </c>
      <c r="KZ10" s="8">
        <v>610968</v>
      </c>
      <c r="LA10" s="8">
        <v>36967</v>
      </c>
      <c r="LB10" s="8">
        <v>166082</v>
      </c>
      <c r="LC10" s="8">
        <v>261598</v>
      </c>
      <c r="LD10" s="8">
        <v>104137</v>
      </c>
      <c r="LE10" s="8">
        <v>42184</v>
      </c>
      <c r="LF10" s="13">
        <f t="shared" ref="LF10:LF73" si="159">LA10/$KZ10</f>
        <v>6.0505623862460882E-2</v>
      </c>
      <c r="LG10" s="13">
        <f t="shared" ref="LG10:LG73" si="160">LB10/$KZ10</f>
        <v>0.27183420408270154</v>
      </c>
      <c r="LH10" s="13">
        <f t="shared" ref="LH10:LH73" si="161">LC10/$KZ10</f>
        <v>0.42816972410993703</v>
      </c>
      <c r="LI10" s="13">
        <f t="shared" ref="LI10:LI73" si="162">LD10/$KZ10</f>
        <v>0.17044591533435466</v>
      </c>
      <c r="LJ10" s="13">
        <f t="shared" ref="LJ10:LJ73" si="163">LE10/$KZ10</f>
        <v>6.9044532610545883E-2</v>
      </c>
      <c r="LK10" s="17" t="e">
        <v>#N/A</v>
      </c>
      <c r="LL10" s="17" t="e">
        <v>#N/A</v>
      </c>
      <c r="LM10" s="13" t="e">
        <f t="shared" si="49"/>
        <v>#N/A</v>
      </c>
      <c r="LN10" s="27" t="e">
        <v>#N/A</v>
      </c>
      <c r="LO10" s="27" t="e">
        <v>#N/A</v>
      </c>
      <c r="LP10" s="27" t="e">
        <v>#N/A</v>
      </c>
      <c r="LQ10" s="27" t="e">
        <v>#N/A</v>
      </c>
      <c r="LR10" s="27" t="e">
        <v>#N/A</v>
      </c>
      <c r="LS10" s="11" t="e">
        <f t="shared" si="90"/>
        <v>#N/A</v>
      </c>
      <c r="LT10" s="11" t="e">
        <f t="shared" si="91"/>
        <v>#N/A</v>
      </c>
      <c r="LU10" s="11" t="e">
        <f t="shared" si="92"/>
        <v>#N/A</v>
      </c>
      <c r="LV10" s="11" t="e">
        <f t="shared" si="93"/>
        <v>#N/A</v>
      </c>
      <c r="LW10" s="11" t="e">
        <f t="shared" si="94"/>
        <v>#N/A</v>
      </c>
      <c r="LX10" s="25" t="e">
        <v>#N/A</v>
      </c>
      <c r="LY10" s="25" t="e">
        <v>#N/A</v>
      </c>
      <c r="LZ10" s="25" t="e">
        <v>#N/A</v>
      </c>
      <c r="MA10" s="25" t="e">
        <v>#N/A</v>
      </c>
      <c r="MB10" s="22" t="e">
        <v>#N/A</v>
      </c>
      <c r="MC10" s="22" t="e">
        <v>#N/A</v>
      </c>
      <c r="MD10" s="1">
        <v>366</v>
      </c>
      <c r="ME10" s="1">
        <v>103</v>
      </c>
      <c r="MF10" s="1">
        <v>243</v>
      </c>
      <c r="MG10" s="1">
        <v>19</v>
      </c>
      <c r="MH10" s="1">
        <v>1</v>
      </c>
      <c r="MI10" s="1">
        <v>0</v>
      </c>
      <c r="MJ10" s="11">
        <f t="shared" si="95"/>
        <v>0.28142076502732238</v>
      </c>
      <c r="MK10" s="11">
        <f t="shared" si="96"/>
        <v>0.66393442622950816</v>
      </c>
      <c r="ML10" s="11">
        <f t="shared" si="97"/>
        <v>5.1912568306010931E-2</v>
      </c>
      <c r="MM10" s="11">
        <f t="shared" si="98"/>
        <v>2.7322404371584699E-3</v>
      </c>
      <c r="MN10" s="11">
        <f t="shared" si="99"/>
        <v>0</v>
      </c>
      <c r="MO10" s="26" t="e">
        <v>#N/A</v>
      </c>
      <c r="MP10" s="26" t="e">
        <v>#N/A</v>
      </c>
      <c r="MQ10" s="26" t="e">
        <v>#N/A</v>
      </c>
      <c r="MR10" s="26" t="e">
        <v>#N/A</v>
      </c>
      <c r="MS10" s="9">
        <v>1342301.84550196</v>
      </c>
      <c r="MT10" s="9">
        <v>1718971.84</v>
      </c>
      <c r="MU10" s="9">
        <v>0</v>
      </c>
      <c r="MV10" s="9">
        <v>5488305.2399000004</v>
      </c>
      <c r="MW10" s="9">
        <v>8549578.9254019596</v>
      </c>
      <c r="MX10" s="13" t="e">
        <v>#N/A</v>
      </c>
      <c r="MY10" s="13" t="e">
        <v>#N/A</v>
      </c>
      <c r="MZ10" s="13" t="e">
        <v>#N/A</v>
      </c>
      <c r="NA10" s="13" t="e">
        <v>#N/A</v>
      </c>
      <c r="NB10" s="13" t="e">
        <v>#N/A</v>
      </c>
      <c r="NC10" s="8" t="e">
        <v>#N/A</v>
      </c>
      <c r="ND10" s="8" t="e">
        <v>#N/A</v>
      </c>
      <c r="NE10" s="8" t="e">
        <v>#N/A</v>
      </c>
      <c r="NF10" s="8" t="e">
        <v>#N/A</v>
      </c>
      <c r="NG10" s="8" t="e">
        <v>#N/A</v>
      </c>
      <c r="NH10" s="38" t="e">
        <f t="shared" si="100"/>
        <v>#N/A</v>
      </c>
      <c r="NI10" s="38" t="e">
        <f t="shared" si="101"/>
        <v>#N/A</v>
      </c>
      <c r="NJ10" s="38" t="e">
        <f t="shared" si="102"/>
        <v>#N/A</v>
      </c>
      <c r="NK10" s="38" t="e">
        <f t="shared" si="103"/>
        <v>#N/A</v>
      </c>
      <c r="NL10" s="38" t="e">
        <f t="shared" si="104"/>
        <v>#N/A</v>
      </c>
      <c r="NM10" s="8">
        <v>1210713</v>
      </c>
      <c r="NN10" s="8">
        <v>166101</v>
      </c>
      <c r="NO10" s="11">
        <f t="shared" si="105"/>
        <v>0.13719271206305705</v>
      </c>
      <c r="NP10" s="13" t="e">
        <v>#N/A</v>
      </c>
      <c r="NQ10" s="13" t="e">
        <v>#N/A</v>
      </c>
      <c r="NR10" s="13">
        <v>7.8030479616000001E-2</v>
      </c>
      <c r="NS10" s="9">
        <v>1349</v>
      </c>
      <c r="NT10" s="39">
        <v>110.08965000000001</v>
      </c>
      <c r="NU10" s="8">
        <v>3155</v>
      </c>
      <c r="NV10" s="16">
        <v>256.40838000000002</v>
      </c>
      <c r="NW10" s="8">
        <v>579</v>
      </c>
      <c r="NX10" s="40">
        <v>6.3236530837</v>
      </c>
      <c r="NY10" s="39" t="e">
        <v>#N/A</v>
      </c>
    </row>
    <row r="11" spans="1:389" x14ac:dyDescent="0.25">
      <c r="A11" s="3" t="s">
        <v>45</v>
      </c>
      <c r="B11" s="3" t="s">
        <v>0</v>
      </c>
      <c r="C11" s="3" t="s">
        <v>76</v>
      </c>
      <c r="D11" s="3" t="s">
        <v>91</v>
      </c>
      <c r="E11" s="3" t="s">
        <v>15</v>
      </c>
      <c r="F11" s="3" t="s">
        <v>16</v>
      </c>
      <c r="G11" s="3">
        <v>42003</v>
      </c>
      <c r="H11" s="3">
        <v>2017</v>
      </c>
      <c r="I11" s="3" t="str">
        <f t="shared" si="53"/>
        <v>Sum of 2017</v>
      </c>
      <c r="J11" s="8">
        <v>1247545</v>
      </c>
      <c r="K11" s="8">
        <v>1223048</v>
      </c>
      <c r="L11" s="8">
        <v>230313</v>
      </c>
      <c r="M11" s="8">
        <v>295942</v>
      </c>
      <c r="N11" s="8">
        <v>471178</v>
      </c>
      <c r="O11" s="8">
        <v>225615</v>
      </c>
      <c r="P11" s="13">
        <f t="shared" si="106"/>
        <v>0.18831067954814529</v>
      </c>
      <c r="Q11" s="13">
        <f t="shared" si="107"/>
        <v>0.24197087931135983</v>
      </c>
      <c r="R11" s="13">
        <f t="shared" si="108"/>
        <v>0.38524898450428763</v>
      </c>
      <c r="S11" s="13">
        <f t="shared" si="109"/>
        <v>0.18446945663620726</v>
      </c>
      <c r="T11" s="15">
        <v>41</v>
      </c>
      <c r="U11" s="15">
        <v>38.799999999999997</v>
      </c>
      <c r="V11" s="15">
        <v>43.2</v>
      </c>
      <c r="W11" s="17">
        <v>958991</v>
      </c>
      <c r="X11" s="17">
        <v>150385</v>
      </c>
      <c r="Y11" s="17">
        <v>46948</v>
      </c>
      <c r="Z11" s="17">
        <v>4920</v>
      </c>
      <c r="AA11" s="17">
        <v>36157</v>
      </c>
      <c r="AB11" s="17">
        <v>25647</v>
      </c>
      <c r="AC11" s="17">
        <v>264057</v>
      </c>
      <c r="AD11" s="13">
        <f t="shared" si="1"/>
        <v>0.78409923404477988</v>
      </c>
      <c r="AE11" s="13">
        <f t="shared" si="2"/>
        <v>0.12295919702252078</v>
      </c>
      <c r="AF11" s="13">
        <f t="shared" si="3"/>
        <v>3.8386064978643518E-2</v>
      </c>
      <c r="AG11" s="13">
        <f t="shared" si="4"/>
        <v>4.0227366383003777E-3</v>
      </c>
      <c r="AH11" s="13">
        <f t="shared" si="5"/>
        <v>2.956302614451763E-2</v>
      </c>
      <c r="AI11" s="13">
        <f t="shared" si="6"/>
        <v>2.096974117123776E-2</v>
      </c>
      <c r="AJ11" s="13">
        <f t="shared" si="7"/>
        <v>0.21590076595522006</v>
      </c>
      <c r="AK11" s="17">
        <v>537381</v>
      </c>
      <c r="AL11" s="17">
        <v>194842</v>
      </c>
      <c r="AM11" s="17">
        <v>184704</v>
      </c>
      <c r="AN11" s="17">
        <v>72057</v>
      </c>
      <c r="AO11" s="17">
        <v>85778</v>
      </c>
      <c r="AP11" s="13">
        <f t="shared" si="110"/>
        <v>0.36257701705121692</v>
      </c>
      <c r="AQ11" s="13">
        <f t="shared" ref="AQ11:AQ74" si="164">AM11/$AK11</f>
        <v>0.34371144495246392</v>
      </c>
      <c r="AR11" s="13">
        <f t="shared" ref="AR11:AR74" si="165">AN11/$AK11</f>
        <v>0.13408922161371542</v>
      </c>
      <c r="AS11" s="13">
        <f t="shared" ref="AS11:AS74" si="166">AO11/$AK11</f>
        <v>0.15962231638260377</v>
      </c>
      <c r="AT11" s="19">
        <v>2.21</v>
      </c>
      <c r="AU11" s="17">
        <v>1158304</v>
      </c>
      <c r="AV11" s="17">
        <v>1072673</v>
      </c>
      <c r="AW11" s="17">
        <v>14649</v>
      </c>
      <c r="AX11" s="17">
        <v>37330</v>
      </c>
      <c r="AY11" s="17">
        <v>24619</v>
      </c>
      <c r="AZ11" s="17">
        <v>9033</v>
      </c>
      <c r="BA11" s="13">
        <f t="shared" ref="BA11:BA74" si="167">AV11/$AU11</f>
        <v>0.92607208470315217</v>
      </c>
      <c r="BB11" s="13">
        <f t="shared" ref="BB11:BB74" si="168">AW11/$AU11</f>
        <v>1.2646938972843053E-2</v>
      </c>
      <c r="BC11" s="13">
        <f t="shared" ref="BC11:BC74" si="169">AX11/$AU11</f>
        <v>3.2228154266928197E-2</v>
      </c>
      <c r="BD11" s="13">
        <f t="shared" ref="BD11:BD74" si="170">AY11/$AU11</f>
        <v>2.1254351189325081E-2</v>
      </c>
      <c r="BE11" s="13">
        <f t="shared" ref="BE11:BE74" si="171">AZ11/$AU11</f>
        <v>7.7984708677514714E-3</v>
      </c>
      <c r="BF11" s="13">
        <f t="shared" si="9"/>
        <v>7.3927915296847793E-2</v>
      </c>
      <c r="BG11" s="17">
        <v>1209497</v>
      </c>
      <c r="BH11" s="17">
        <v>1037017</v>
      </c>
      <c r="BI11" s="17">
        <v>114983</v>
      </c>
      <c r="BJ11" s="17">
        <v>22530</v>
      </c>
      <c r="BK11" s="17">
        <v>26864</v>
      </c>
      <c r="BL11" s="17">
        <v>8103</v>
      </c>
      <c r="BM11" s="13">
        <f t="shared" si="111"/>
        <v>0.85739526431235469</v>
      </c>
      <c r="BN11" s="13">
        <f t="shared" ref="BN11:BN74" si="172">BI11/$BG11</f>
        <v>9.5066792228504907E-2</v>
      </c>
      <c r="BO11" s="13">
        <f t="shared" ref="BO11:BO74" si="173">BJ11/$BG11</f>
        <v>1.8627578241202748E-2</v>
      </c>
      <c r="BP11" s="13">
        <f t="shared" ref="BP11:BP74" si="174">BK11/$BG11</f>
        <v>2.2210886012945876E-2</v>
      </c>
      <c r="BQ11" s="13">
        <f t="shared" ref="BQ11:BQ74" si="175">BL11/$BG11</f>
        <v>6.6994792049918268E-3</v>
      </c>
      <c r="BR11" s="13">
        <f t="shared" si="56"/>
        <v>0.14260473568764537</v>
      </c>
      <c r="BS11" s="17">
        <v>938997</v>
      </c>
      <c r="BT11" s="17">
        <v>200709</v>
      </c>
      <c r="BU11" s="17">
        <v>12986</v>
      </c>
      <c r="BV11" s="17">
        <v>70356</v>
      </c>
      <c r="BW11" s="13">
        <f t="shared" si="112"/>
        <v>0.7677515518605974</v>
      </c>
      <c r="BX11" s="13">
        <f t="shared" ref="BX11:BX74" si="176">BT11/$K11</f>
        <v>0.16410557884890864</v>
      </c>
      <c r="BY11" s="13">
        <f t="shared" ref="BY11:BY74" si="177">BU11/$K11</f>
        <v>1.0617735362798517E-2</v>
      </c>
      <c r="BZ11" s="13">
        <f t="shared" ref="BZ11:BZ74" si="178">BV11/$K11</f>
        <v>5.7525133927695399E-2</v>
      </c>
      <c r="CA11" s="13">
        <f t="shared" si="113"/>
        <v>0.23224844813940257</v>
      </c>
      <c r="CB11" s="8">
        <v>1189264</v>
      </c>
      <c r="CC11" s="8">
        <v>133749</v>
      </c>
      <c r="CD11" s="13">
        <f t="shared" si="114"/>
        <v>0.11246367501244467</v>
      </c>
      <c r="CE11" s="8">
        <v>226987</v>
      </c>
      <c r="CF11" s="8">
        <v>34257</v>
      </c>
      <c r="CG11" s="13">
        <f t="shared" si="115"/>
        <v>0.15092053729949292</v>
      </c>
      <c r="CH11" s="5">
        <v>58625</v>
      </c>
      <c r="CI11" s="5">
        <f>CH11*VLOOKUP(H11,'R-CPI-U-RS'!$A$44:$O$54,15,FALSE)</f>
        <v>75254.128504024426</v>
      </c>
      <c r="CJ11" s="5">
        <v>97885840</v>
      </c>
      <c r="CK11" s="5">
        <v>97885840</v>
      </c>
      <c r="CL11" s="9">
        <v>33762</v>
      </c>
      <c r="CM11" s="9">
        <v>16189</v>
      </c>
      <c r="CN11" s="9">
        <v>6710</v>
      </c>
      <c r="CO11" s="9">
        <v>4842</v>
      </c>
      <c r="CP11" s="9">
        <v>3624</v>
      </c>
      <c r="CQ11" s="9">
        <v>1378</v>
      </c>
      <c r="CR11" s="9">
        <v>712</v>
      </c>
      <c r="CS11" s="9">
        <v>307</v>
      </c>
      <c r="CT11" s="20">
        <v>37748915000</v>
      </c>
      <c r="CU11" s="20">
        <f>CT11*VLOOKUP(H11,'R-CPI-U-RS'!$A$44:$P$54,16,FALSE)</f>
        <v>47073515152.650566</v>
      </c>
      <c r="CV11" s="9">
        <v>2411</v>
      </c>
      <c r="CW11" s="9">
        <v>948933</v>
      </c>
      <c r="CX11" s="9">
        <v>104548</v>
      </c>
      <c r="CY11" s="9">
        <v>56739</v>
      </c>
      <c r="CZ11" s="9">
        <v>76852</v>
      </c>
      <c r="DA11" s="11">
        <f t="shared" si="116"/>
        <v>0.79938959052188918</v>
      </c>
      <c r="DB11" s="11">
        <f t="shared" si="117"/>
        <v>8.8072164114729345E-2</v>
      </c>
      <c r="DC11" s="11">
        <f t="shared" si="118"/>
        <v>4.7797437729135216E-2</v>
      </c>
      <c r="DD11" s="11">
        <f t="shared" si="119"/>
        <v>6.4740807634246278E-2</v>
      </c>
      <c r="DE11" s="9">
        <v>711354</v>
      </c>
      <c r="DF11" s="9">
        <v>631198</v>
      </c>
      <c r="DG11" s="9">
        <v>28</v>
      </c>
      <c r="DH11" s="9">
        <v>1594</v>
      </c>
      <c r="DI11" s="9">
        <v>3668</v>
      </c>
      <c r="DJ11" s="9">
        <v>30630</v>
      </c>
      <c r="DK11" s="9">
        <v>34105</v>
      </c>
      <c r="DL11" s="9">
        <v>24650</v>
      </c>
      <c r="DM11" s="9">
        <v>72763</v>
      </c>
      <c r="DN11" s="9">
        <v>16674</v>
      </c>
      <c r="DO11" s="9">
        <v>17569</v>
      </c>
      <c r="DP11" s="9">
        <v>54117</v>
      </c>
      <c r="DQ11" s="9">
        <v>9718</v>
      </c>
      <c r="DR11" s="9">
        <v>60251</v>
      </c>
      <c r="DS11" s="9">
        <v>50052</v>
      </c>
      <c r="DT11" s="9">
        <v>38865</v>
      </c>
      <c r="DU11" s="9">
        <v>54649</v>
      </c>
      <c r="DV11" s="9">
        <v>132257</v>
      </c>
      <c r="DW11" s="9">
        <v>13539</v>
      </c>
      <c r="DX11" s="9">
        <v>66269</v>
      </c>
      <c r="DY11" s="9">
        <v>29920</v>
      </c>
      <c r="DZ11" s="9">
        <v>36</v>
      </c>
      <c r="EA11" s="9">
        <f>DG11+DH11+DJ11+DK11</f>
        <v>66357</v>
      </c>
      <c r="EB11" s="9">
        <f>DP11+DQ11</f>
        <v>63835</v>
      </c>
      <c r="EC11" s="9">
        <f>DR11+DS11+DT11</f>
        <v>149168</v>
      </c>
      <c r="ED11" s="9">
        <f>DU11+DV11</f>
        <v>186906</v>
      </c>
      <c r="EE11" s="9">
        <f>DI11+DL11+DM11+DN11</f>
        <v>117755</v>
      </c>
      <c r="EF11" s="9">
        <f>DO11+DW11+DX11+DY11+DZ11</f>
        <v>127333</v>
      </c>
      <c r="EG11" s="11">
        <f t="shared" si="14"/>
        <v>9.328266938823708E-2</v>
      </c>
      <c r="EH11" s="11">
        <f t="shared" si="14"/>
        <v>8.9737317847372752E-2</v>
      </c>
      <c r="EI11" s="11">
        <f t="shared" si="14"/>
        <v>0.20969587575243831</v>
      </c>
      <c r="EJ11" s="11">
        <f t="shared" si="14"/>
        <v>0.26274681803996325</v>
      </c>
      <c r="EK11" s="11">
        <f t="shared" si="14"/>
        <v>0.16553642771390897</v>
      </c>
      <c r="EL11" s="11">
        <f t="shared" si="14"/>
        <v>0.17900089125807966</v>
      </c>
      <c r="EM11" s="9">
        <v>1019492</v>
      </c>
      <c r="EN11" s="9">
        <v>659417</v>
      </c>
      <c r="EO11" s="14">
        <f t="shared" si="120"/>
        <v>0.64680939134392423</v>
      </c>
      <c r="EP11" s="9">
        <v>662645</v>
      </c>
      <c r="EQ11" s="9">
        <v>631198</v>
      </c>
      <c r="ER11" s="11">
        <f t="shared" si="58"/>
        <v>4.745678304371119E-2</v>
      </c>
      <c r="ES11" s="9">
        <v>83920</v>
      </c>
      <c r="ET11" s="9">
        <v>884094</v>
      </c>
      <c r="EU11" s="9">
        <v>48946</v>
      </c>
      <c r="EV11" s="9">
        <v>238512</v>
      </c>
      <c r="EW11" s="9">
        <v>230870</v>
      </c>
      <c r="EX11" s="9">
        <v>155433</v>
      </c>
      <c r="EY11" s="9">
        <v>210333</v>
      </c>
      <c r="EZ11" s="13">
        <f t="shared" si="121"/>
        <v>5.5362891276267007E-2</v>
      </c>
      <c r="FA11" s="13">
        <f t="shared" si="122"/>
        <v>0.26978126760276622</v>
      </c>
      <c r="FB11" s="13">
        <f t="shared" si="123"/>
        <v>0.26113739036799255</v>
      </c>
      <c r="FC11" s="13">
        <f t="shared" si="124"/>
        <v>0.17581049073967248</v>
      </c>
      <c r="FD11" s="13">
        <f t="shared" si="125"/>
        <v>0.23790796001330175</v>
      </c>
      <c r="FE11" s="13">
        <f t="shared" si="126"/>
        <v>0.4137184507529742</v>
      </c>
      <c r="FF11" s="9">
        <v>237</v>
      </c>
      <c r="FG11" s="9">
        <v>67442</v>
      </c>
      <c r="FH11" s="9">
        <v>1739</v>
      </c>
      <c r="FI11" s="9">
        <v>17783</v>
      </c>
      <c r="FJ11" s="9">
        <v>1817</v>
      </c>
      <c r="FK11" s="9">
        <f t="shared" si="59"/>
        <v>67679</v>
      </c>
      <c r="FL11" s="9">
        <f t="shared" si="60"/>
        <v>19522</v>
      </c>
      <c r="FM11" s="9">
        <f t="shared" si="61"/>
        <v>1817</v>
      </c>
      <c r="FN11" s="9">
        <v>243840</v>
      </c>
      <c r="FO11" s="9">
        <v>115703</v>
      </c>
      <c r="FP11" s="9">
        <v>483764</v>
      </c>
      <c r="FQ11" s="9">
        <f t="shared" si="62"/>
        <v>128137</v>
      </c>
      <c r="FR11" s="8">
        <v>600779</v>
      </c>
      <c r="FS11" s="8">
        <v>63398</v>
      </c>
      <c r="FT11" s="13">
        <f t="shared" si="127"/>
        <v>0.10552632498805717</v>
      </c>
      <c r="FU11" s="8">
        <v>537381</v>
      </c>
      <c r="FV11" s="8">
        <v>349278</v>
      </c>
      <c r="FW11" s="8">
        <v>188103</v>
      </c>
      <c r="FX11" s="13">
        <f t="shared" si="128"/>
        <v>0.64996343376487076</v>
      </c>
      <c r="FY11" s="13">
        <f t="shared" si="129"/>
        <v>0.35003656623512924</v>
      </c>
      <c r="FZ11" s="17">
        <v>43257</v>
      </c>
      <c r="GA11" s="17">
        <v>75323</v>
      </c>
      <c r="GB11" s="17">
        <v>144387</v>
      </c>
      <c r="GC11" s="17">
        <v>167025</v>
      </c>
      <c r="GD11" s="17">
        <v>170787</v>
      </c>
      <c r="GE11" s="13">
        <f t="shared" si="63"/>
        <v>7.2001518029092229E-2</v>
      </c>
      <c r="GF11" s="13">
        <f t="shared" si="64"/>
        <v>0.12537555407229614</v>
      </c>
      <c r="GG11" s="13">
        <f t="shared" si="65"/>
        <v>0.24033296769694015</v>
      </c>
      <c r="GH11" s="13">
        <f t="shared" si="66"/>
        <v>0.27801404509811428</v>
      </c>
      <c r="GI11" s="13">
        <f t="shared" si="67"/>
        <v>0.28427591510355721</v>
      </c>
      <c r="GJ11">
        <v>1957</v>
      </c>
      <c r="GK11" s="8">
        <v>439342</v>
      </c>
      <c r="GL11" s="8">
        <v>52130</v>
      </c>
      <c r="GM11" s="8">
        <v>51051</v>
      </c>
      <c r="GN11" s="8">
        <v>54481</v>
      </c>
      <c r="GO11" s="8">
        <v>3775</v>
      </c>
      <c r="GP11" s="13">
        <f t="shared" si="130"/>
        <v>0.731287212102953</v>
      </c>
      <c r="GQ11" s="13">
        <f t="shared" si="131"/>
        <v>8.6770676072232877E-2</v>
      </c>
      <c r="GR11" s="13">
        <f t="shared" si="132"/>
        <v>8.4974674547545773E-2</v>
      </c>
      <c r="GS11" s="13">
        <f t="shared" si="133"/>
        <v>9.0683928699238817E-2</v>
      </c>
      <c r="GT11" s="13">
        <f t="shared" si="134"/>
        <v>6.2835085780295246E-3</v>
      </c>
      <c r="GU11" s="21">
        <v>152996.904360997</v>
      </c>
      <c r="GV11" s="21">
        <f>GU11*VLOOKUP(H11,'R-CPI-U-RS'!$A$44:$O$54,15,FALSE)</f>
        <v>196394.86057996424</v>
      </c>
      <c r="GW11" s="9">
        <v>1226</v>
      </c>
      <c r="GX11" s="9">
        <v>40</v>
      </c>
      <c r="GY11" s="9">
        <v>48</v>
      </c>
      <c r="GZ11" s="9">
        <v>676</v>
      </c>
      <c r="HA11" s="9">
        <f t="shared" si="69"/>
        <v>764</v>
      </c>
      <c r="HB11" s="8">
        <v>95289</v>
      </c>
      <c r="HC11" s="8">
        <v>207813</v>
      </c>
      <c r="HD11" s="8">
        <v>121620</v>
      </c>
      <c r="HE11" s="8">
        <v>105648</v>
      </c>
      <c r="HF11" s="8">
        <v>7011</v>
      </c>
      <c r="HG11" s="13">
        <f t="shared" si="135"/>
        <v>0.17732111853601076</v>
      </c>
      <c r="HH11" s="13">
        <f t="shared" ref="HH11:HH74" si="179">HC11/$FU11</f>
        <v>0.386714453990744</v>
      </c>
      <c r="HI11" s="13">
        <f t="shared" ref="HI11:HI74" si="180">HD11/$FU11</f>
        <v>0.22631987360922698</v>
      </c>
      <c r="HJ11" s="13">
        <f t="shared" ref="HJ11:HJ74" si="181">HE11/$FU11</f>
        <v>0.19659794447514892</v>
      </c>
      <c r="HK11" s="13">
        <f t="shared" ref="HK11:HK74" si="182">HF11/$FU11</f>
        <v>1.3046609388869349E-2</v>
      </c>
      <c r="HL11" s="5">
        <v>901</v>
      </c>
      <c r="HM11" s="5">
        <f>HL11*VLOOKUP(H11,'R-CPI-U-RS'!$A$44:$O$54,15,FALSE)</f>
        <v>1156.5709131279489</v>
      </c>
      <c r="HN11" s="17">
        <v>80605</v>
      </c>
      <c r="HO11" s="17">
        <v>141632</v>
      </c>
      <c r="HP11" s="17">
        <v>65532</v>
      </c>
      <c r="HQ11" s="17">
        <v>23554</v>
      </c>
      <c r="HR11" s="17">
        <v>35546</v>
      </c>
      <c r="HS11" s="17">
        <v>2409</v>
      </c>
      <c r="HT11" s="13">
        <f t="shared" si="136"/>
        <v>0.23077605803972767</v>
      </c>
      <c r="HU11" s="13">
        <f t="shared" si="137"/>
        <v>0.40549934436179774</v>
      </c>
      <c r="HV11" s="13">
        <f t="shared" si="138"/>
        <v>0.18762132169790252</v>
      </c>
      <c r="HW11" s="13">
        <f t="shared" si="139"/>
        <v>6.7436254215839528E-2</v>
      </c>
      <c r="HX11" s="13">
        <f t="shared" si="140"/>
        <v>0.10176993684114087</v>
      </c>
      <c r="HY11" s="13">
        <f t="shared" si="141"/>
        <v>6.8970848435916379E-3</v>
      </c>
      <c r="HZ11" s="13">
        <v>0.161</v>
      </c>
      <c r="IA11" s="17">
        <v>8580</v>
      </c>
      <c r="IB11" s="17">
        <v>44574</v>
      </c>
      <c r="IC11" s="17">
        <v>45859</v>
      </c>
      <c r="ID11" s="17">
        <v>23982</v>
      </c>
      <c r="IE11" s="17">
        <v>54601</v>
      </c>
      <c r="IF11" s="17">
        <v>10507</v>
      </c>
      <c r="IG11" s="13">
        <f t="shared" si="142"/>
        <v>4.5613307602749557E-2</v>
      </c>
      <c r="IH11" s="13">
        <f t="shared" si="143"/>
        <v>0.23696591760896957</v>
      </c>
      <c r="II11" s="13">
        <f t="shared" si="144"/>
        <v>0.24379728127674732</v>
      </c>
      <c r="IJ11" s="13">
        <f t="shared" si="145"/>
        <v>0.12749397936237061</v>
      </c>
      <c r="IK11" s="13">
        <f t="shared" si="146"/>
        <v>0.29027181916290545</v>
      </c>
      <c r="IL11" s="13">
        <f t="shared" si="147"/>
        <v>5.5857694986257526E-2</v>
      </c>
      <c r="IM11" s="13">
        <v>0.27500000000000002</v>
      </c>
      <c r="IN11" s="17">
        <v>705797</v>
      </c>
      <c r="IO11" s="17">
        <v>517936</v>
      </c>
      <c r="IP11" s="17">
        <v>60157</v>
      </c>
      <c r="IQ11" s="17">
        <v>61940</v>
      </c>
      <c r="IR11" s="17">
        <v>24757</v>
      </c>
      <c r="IS11" s="17">
        <v>7429</v>
      </c>
      <c r="IT11" s="17">
        <v>33578</v>
      </c>
      <c r="IU11" s="13">
        <f t="shared" si="148"/>
        <v>0.73383139911334283</v>
      </c>
      <c r="IV11" s="13">
        <f t="shared" si="149"/>
        <v>8.5232722723389304E-2</v>
      </c>
      <c r="IW11" s="13">
        <f t="shared" si="150"/>
        <v>8.7758944852415074E-2</v>
      </c>
      <c r="IX11" s="13">
        <f t="shared" si="151"/>
        <v>3.5076658019232161E-2</v>
      </c>
      <c r="IY11" s="13">
        <f t="shared" si="152"/>
        <v>1.0525689397943034E-2</v>
      </c>
      <c r="IZ11" s="13">
        <f t="shared" si="153"/>
        <v>4.7574585893677641E-2</v>
      </c>
      <c r="JA11" s="17">
        <v>705797</v>
      </c>
      <c r="JB11" s="17">
        <v>517936</v>
      </c>
      <c r="JC11" s="17">
        <v>60157</v>
      </c>
      <c r="JD11" s="17">
        <v>61940</v>
      </c>
      <c r="JE11" s="17">
        <v>27750</v>
      </c>
      <c r="JF11" s="17">
        <v>4436</v>
      </c>
      <c r="JG11" s="17">
        <v>33578</v>
      </c>
      <c r="JH11" s="13">
        <f t="shared" si="74"/>
        <v>0.73383139911334283</v>
      </c>
      <c r="JI11" s="13">
        <f t="shared" si="75"/>
        <v>8.5232722723389304E-2</v>
      </c>
      <c r="JJ11" s="13">
        <f t="shared" si="76"/>
        <v>8.7758944852415074E-2</v>
      </c>
      <c r="JK11" s="13">
        <f t="shared" si="77"/>
        <v>3.9317254111309624E-2</v>
      </c>
      <c r="JL11" s="13">
        <f t="shared" si="78"/>
        <v>6.2850933058655675E-3</v>
      </c>
      <c r="JM11" s="13">
        <f t="shared" si="79"/>
        <v>4.7574585893677641E-2</v>
      </c>
      <c r="JN11" s="1">
        <v>67</v>
      </c>
      <c r="JO11" s="1">
        <v>41</v>
      </c>
      <c r="JP11" s="1">
        <v>8</v>
      </c>
      <c r="JQ11" s="1">
        <v>16</v>
      </c>
      <c r="JR11" s="1">
        <v>1</v>
      </c>
      <c r="JS11" s="1">
        <v>1</v>
      </c>
      <c r="JT11" s="11">
        <f t="shared" si="80"/>
        <v>0.61194029850746268</v>
      </c>
      <c r="JU11" s="11">
        <f t="shared" si="81"/>
        <v>0.11940298507462686</v>
      </c>
      <c r="JV11" s="11">
        <f t="shared" si="82"/>
        <v>0.23880597014925373</v>
      </c>
      <c r="JW11" s="11">
        <f t="shared" si="83"/>
        <v>1.4925373134328358E-2</v>
      </c>
      <c r="JX11" s="11">
        <f t="shared" si="84"/>
        <v>1.4925373134328358E-2</v>
      </c>
      <c r="JY11" s="29">
        <f>(JN11/J11)*100000</f>
        <v>5.3705477557923764</v>
      </c>
      <c r="JZ11" s="9">
        <v>53389294</v>
      </c>
      <c r="KA11" s="9">
        <v>7759217</v>
      </c>
      <c r="KB11" s="9">
        <v>1486771</v>
      </c>
      <c r="KC11" s="9"/>
      <c r="KD11" s="9"/>
      <c r="KE11" s="9">
        <v>595336</v>
      </c>
      <c r="KF11" s="9"/>
      <c r="KG11" s="9"/>
      <c r="KH11" s="9">
        <f t="shared" si="85"/>
        <v>8354553</v>
      </c>
      <c r="KI11" s="9">
        <f t="shared" si="86"/>
        <v>1486771</v>
      </c>
      <c r="KJ11" s="9">
        <f t="shared" si="87"/>
        <v>63230618</v>
      </c>
      <c r="KK11" t="e">
        <v>#N/A</v>
      </c>
      <c r="KL11" s="8" t="e">
        <v>#N/A</v>
      </c>
      <c r="KM11" s="8" t="e">
        <v>#N/A</v>
      </c>
      <c r="KN11" s="8" t="e">
        <v>#N/A</v>
      </c>
      <c r="KO11" s="8">
        <v>580402</v>
      </c>
      <c r="KP11" s="8">
        <v>119524</v>
      </c>
      <c r="KQ11" s="8">
        <v>214026</v>
      </c>
      <c r="KR11" s="8">
        <v>202493</v>
      </c>
      <c r="KS11" s="8">
        <v>44359</v>
      </c>
      <c r="KT11" s="13">
        <f t="shared" si="154"/>
        <v>0.20593312910706718</v>
      </c>
      <c r="KU11" s="13">
        <f t="shared" si="155"/>
        <v>0.36875475963211707</v>
      </c>
      <c r="KV11" s="13">
        <f t="shared" si="156"/>
        <v>0.34888404933132555</v>
      </c>
      <c r="KW11" s="13">
        <f t="shared" si="157"/>
        <v>7.6428061929490254E-2</v>
      </c>
      <c r="KX11" s="17">
        <v>15911505</v>
      </c>
      <c r="KY11" s="15">
        <f t="shared" si="158"/>
        <v>27.414628137049839</v>
      </c>
      <c r="KZ11" s="8">
        <v>608379</v>
      </c>
      <c r="LA11" s="8">
        <v>31496</v>
      </c>
      <c r="LB11" s="8">
        <v>157951</v>
      </c>
      <c r="LC11" s="8">
        <v>276383</v>
      </c>
      <c r="LD11" s="8">
        <v>101301</v>
      </c>
      <c r="LE11" s="8">
        <v>41248</v>
      </c>
      <c r="LF11" s="13">
        <f t="shared" si="159"/>
        <v>5.177036025240845E-2</v>
      </c>
      <c r="LG11" s="13">
        <f t="shared" si="160"/>
        <v>0.25962598972022372</v>
      </c>
      <c r="LH11" s="13">
        <f t="shared" si="161"/>
        <v>0.45429411600334657</v>
      </c>
      <c r="LI11" s="13">
        <f t="shared" si="162"/>
        <v>0.1665096921491373</v>
      </c>
      <c r="LJ11" s="13">
        <f t="shared" si="163"/>
        <v>6.7799841874883915E-2</v>
      </c>
      <c r="LK11" s="17" t="e">
        <v>#N/A</v>
      </c>
      <c r="LL11" s="17" t="e">
        <v>#N/A</v>
      </c>
      <c r="LM11" s="13" t="e">
        <f t="shared" si="49"/>
        <v>#N/A</v>
      </c>
      <c r="LN11" s="27" t="e">
        <v>#N/A</v>
      </c>
      <c r="LO11" s="27" t="e">
        <v>#N/A</v>
      </c>
      <c r="LP11" s="27" t="e">
        <v>#N/A</v>
      </c>
      <c r="LQ11" s="27" t="e">
        <v>#N/A</v>
      </c>
      <c r="LR11" s="27" t="e">
        <v>#N/A</v>
      </c>
      <c r="LS11" s="11" t="e">
        <f t="shared" si="90"/>
        <v>#N/A</v>
      </c>
      <c r="LT11" s="11" t="e">
        <f t="shared" si="91"/>
        <v>#N/A</v>
      </c>
      <c r="LU11" s="11" t="e">
        <f t="shared" si="92"/>
        <v>#N/A</v>
      </c>
      <c r="LV11" s="11" t="e">
        <f t="shared" si="93"/>
        <v>#N/A</v>
      </c>
      <c r="LW11" s="11" t="e">
        <f t="shared" si="94"/>
        <v>#N/A</v>
      </c>
      <c r="LX11" s="25" t="e">
        <v>#N/A</v>
      </c>
      <c r="LY11" s="25" t="e">
        <v>#N/A</v>
      </c>
      <c r="LZ11" s="25" t="e">
        <v>#N/A</v>
      </c>
      <c r="MA11" s="25" t="e">
        <v>#N/A</v>
      </c>
      <c r="MB11" s="22" t="e">
        <v>#N/A</v>
      </c>
      <c r="MC11" s="22" t="e">
        <v>#N/A</v>
      </c>
      <c r="MD11" s="1">
        <v>365</v>
      </c>
      <c r="ME11" s="1">
        <v>111</v>
      </c>
      <c r="MF11" s="1">
        <v>235</v>
      </c>
      <c r="MG11" s="1">
        <v>18</v>
      </c>
      <c r="MH11" s="1">
        <v>1</v>
      </c>
      <c r="MI11" s="1">
        <v>0</v>
      </c>
      <c r="MJ11" s="11">
        <f t="shared" si="95"/>
        <v>0.30410958904109592</v>
      </c>
      <c r="MK11" s="11">
        <f t="shared" si="96"/>
        <v>0.64383561643835618</v>
      </c>
      <c r="ML11" s="11">
        <f t="shared" si="97"/>
        <v>4.9315068493150684E-2</v>
      </c>
      <c r="MM11" s="11">
        <f t="shared" si="98"/>
        <v>2.7397260273972603E-3</v>
      </c>
      <c r="MN11" s="11">
        <f t="shared" si="99"/>
        <v>0</v>
      </c>
      <c r="MO11" s="26" t="e">
        <v>#N/A</v>
      </c>
      <c r="MP11" s="26" t="e">
        <v>#N/A</v>
      </c>
      <c r="MQ11" s="26" t="e">
        <v>#N/A</v>
      </c>
      <c r="MR11" s="26" t="e">
        <v>#N/A</v>
      </c>
      <c r="MS11" s="9">
        <v>1460507.02030139</v>
      </c>
      <c r="MT11" s="9">
        <v>2149578.14</v>
      </c>
      <c r="MU11" s="9">
        <v>3</v>
      </c>
      <c r="MV11" s="9">
        <v>5676394.7510000002</v>
      </c>
      <c r="MW11" s="9">
        <v>9286482.9113013893</v>
      </c>
      <c r="MX11" s="13" t="e">
        <v>#N/A</v>
      </c>
      <c r="MY11" s="13" t="e">
        <v>#N/A</v>
      </c>
      <c r="MZ11" s="13" t="e">
        <v>#N/A</v>
      </c>
      <c r="NA11" s="13" t="e">
        <v>#N/A</v>
      </c>
      <c r="NB11" s="13" t="e">
        <v>#N/A</v>
      </c>
      <c r="NC11" s="8" t="e">
        <v>#N/A</v>
      </c>
      <c r="ND11" s="8" t="e">
        <v>#N/A</v>
      </c>
      <c r="NE11" s="8" t="e">
        <v>#N/A</v>
      </c>
      <c r="NF11" s="8" t="e">
        <v>#N/A</v>
      </c>
      <c r="NG11" s="8" t="e">
        <v>#N/A</v>
      </c>
      <c r="NH11" s="38" t="e">
        <f t="shared" si="100"/>
        <v>#N/A</v>
      </c>
      <c r="NI11" s="38" t="e">
        <f t="shared" si="101"/>
        <v>#N/A</v>
      </c>
      <c r="NJ11" s="38" t="e">
        <f t="shared" si="102"/>
        <v>#N/A</v>
      </c>
      <c r="NK11" s="38" t="e">
        <f t="shared" si="103"/>
        <v>#N/A</v>
      </c>
      <c r="NL11" s="38" t="e">
        <f t="shared" si="104"/>
        <v>#N/A</v>
      </c>
      <c r="NM11" s="8">
        <v>1208195</v>
      </c>
      <c r="NN11" s="8">
        <v>165050</v>
      </c>
      <c r="NO11" s="11">
        <f t="shared" si="105"/>
        <v>0.13660874279400262</v>
      </c>
      <c r="NP11" s="13" t="e">
        <v>#N/A</v>
      </c>
      <c r="NQ11" s="13" t="e">
        <v>#N/A</v>
      </c>
      <c r="NR11" s="13" t="e">
        <v>#N/A</v>
      </c>
      <c r="NS11" s="9">
        <v>1336</v>
      </c>
      <c r="NT11" s="39">
        <v>109.23529000000001</v>
      </c>
      <c r="NU11" s="8">
        <v>3376</v>
      </c>
      <c r="NV11" s="16">
        <v>275.50975</v>
      </c>
      <c r="NW11" s="8" t="e">
        <v>#N/A</v>
      </c>
      <c r="NX11" s="25" t="e">
        <v>#N/A</v>
      </c>
      <c r="NY11" s="39" t="e">
        <v>#N/A</v>
      </c>
    </row>
    <row r="12" spans="1:389" x14ac:dyDescent="0.25">
      <c r="A12" s="3" t="s">
        <v>45</v>
      </c>
      <c r="B12" s="3" t="s">
        <v>0</v>
      </c>
      <c r="C12" s="3" t="s">
        <v>76</v>
      </c>
      <c r="D12" s="3" t="s">
        <v>91</v>
      </c>
      <c r="E12" s="3" t="s">
        <v>15</v>
      </c>
      <c r="F12" s="3" t="s">
        <v>16</v>
      </c>
      <c r="G12" s="3">
        <v>42003</v>
      </c>
      <c r="H12" s="3">
        <v>2018</v>
      </c>
      <c r="I12" s="3" t="str">
        <f t="shared" si="53"/>
        <v>Sum of 2018</v>
      </c>
      <c r="J12" s="8">
        <v>1248369</v>
      </c>
      <c r="K12" s="8">
        <v>1218452</v>
      </c>
      <c r="L12" s="8">
        <v>227749</v>
      </c>
      <c r="M12" s="8">
        <v>294805</v>
      </c>
      <c r="N12" s="8">
        <v>465979</v>
      </c>
      <c r="O12" s="8">
        <v>229919</v>
      </c>
      <c r="P12" s="13">
        <f t="shared" si="106"/>
        <v>0.18691667788308444</v>
      </c>
      <c r="Q12" s="13">
        <f t="shared" si="107"/>
        <v>0.24195044203628865</v>
      </c>
      <c r="R12" s="13">
        <f t="shared" si="108"/>
        <v>0.38243525391234123</v>
      </c>
      <c r="S12" s="13">
        <f t="shared" si="109"/>
        <v>0.18869762616828567</v>
      </c>
      <c r="T12" s="15">
        <v>40.5</v>
      </c>
      <c r="U12" s="15">
        <v>38.6</v>
      </c>
      <c r="V12" s="15">
        <v>42.7</v>
      </c>
      <c r="W12" s="17">
        <v>953335</v>
      </c>
      <c r="X12" s="17">
        <v>155873</v>
      </c>
      <c r="Y12" s="17">
        <v>48311</v>
      </c>
      <c r="Z12" s="17">
        <v>3616</v>
      </c>
      <c r="AA12" s="17">
        <v>30755</v>
      </c>
      <c r="AB12" s="17">
        <v>26562</v>
      </c>
      <c r="AC12" s="17">
        <v>265117</v>
      </c>
      <c r="AD12" s="13">
        <f t="shared" si="1"/>
        <v>0.78241490021765325</v>
      </c>
      <c r="AE12" s="13">
        <f t="shared" si="2"/>
        <v>0.12792707468164524</v>
      </c>
      <c r="AF12" s="13">
        <f t="shared" si="3"/>
        <v>3.964948968034851E-2</v>
      </c>
      <c r="AG12" s="13">
        <f t="shared" si="4"/>
        <v>2.9676999996717146E-3</v>
      </c>
      <c r="AH12" s="13">
        <f t="shared" si="5"/>
        <v>2.524104355362378E-2</v>
      </c>
      <c r="AI12" s="13">
        <f t="shared" si="6"/>
        <v>2.1799791867057546E-2</v>
      </c>
      <c r="AJ12" s="13">
        <f t="shared" si="7"/>
        <v>0.21758509978234677</v>
      </c>
      <c r="AK12" s="17">
        <v>543369</v>
      </c>
      <c r="AL12" s="17">
        <v>199619</v>
      </c>
      <c r="AM12" s="17">
        <v>187488</v>
      </c>
      <c r="AN12" s="17">
        <v>75127</v>
      </c>
      <c r="AO12" s="17">
        <v>81135</v>
      </c>
      <c r="AP12" s="13">
        <f t="shared" si="110"/>
        <v>0.36737281663105553</v>
      </c>
      <c r="AQ12" s="13">
        <f t="shared" si="164"/>
        <v>0.34504728830684123</v>
      </c>
      <c r="AR12" s="13">
        <f t="shared" si="165"/>
        <v>0.13826147608715256</v>
      </c>
      <c r="AS12" s="13">
        <f t="shared" si="166"/>
        <v>0.14931841897495071</v>
      </c>
      <c r="AT12" s="19">
        <v>2.1800000000000002</v>
      </c>
      <c r="AU12" s="17">
        <v>1154425</v>
      </c>
      <c r="AV12" s="17">
        <v>1063156</v>
      </c>
      <c r="AW12" s="17">
        <v>18822</v>
      </c>
      <c r="AX12" s="17">
        <v>40122</v>
      </c>
      <c r="AY12" s="17">
        <v>26492</v>
      </c>
      <c r="AZ12" s="17">
        <v>5833</v>
      </c>
      <c r="BA12" s="13">
        <f t="shared" si="167"/>
        <v>0.92093986183597898</v>
      </c>
      <c r="BB12" s="13">
        <f t="shared" si="168"/>
        <v>1.6304220715940836E-2</v>
      </c>
      <c r="BC12" s="13">
        <f t="shared" si="169"/>
        <v>3.475496459276263E-2</v>
      </c>
      <c r="BD12" s="13">
        <f t="shared" si="170"/>
        <v>2.2948220975810469E-2</v>
      </c>
      <c r="BE12" s="13">
        <f t="shared" si="171"/>
        <v>5.0527318795071142E-3</v>
      </c>
      <c r="BF12" s="13">
        <f t="shared" si="9"/>
        <v>7.9060138164021049E-2</v>
      </c>
      <c r="BG12" s="17">
        <v>1205564</v>
      </c>
      <c r="BH12" s="17">
        <v>1038765</v>
      </c>
      <c r="BI12" s="17">
        <v>109540</v>
      </c>
      <c r="BJ12" s="17">
        <v>23327</v>
      </c>
      <c r="BK12" s="17">
        <v>26564</v>
      </c>
      <c r="BL12" s="17">
        <v>7368</v>
      </c>
      <c r="BM12" s="13">
        <f t="shared" si="111"/>
        <v>0.86164235162961067</v>
      </c>
      <c r="BN12" s="13">
        <f t="shared" si="172"/>
        <v>9.0862036358086345E-2</v>
      </c>
      <c r="BO12" s="13">
        <f t="shared" si="173"/>
        <v>1.9349449718140222E-2</v>
      </c>
      <c r="BP12" s="13">
        <f t="shared" si="174"/>
        <v>2.2034500034838464E-2</v>
      </c>
      <c r="BQ12" s="13">
        <f t="shared" si="175"/>
        <v>6.1116622593242664E-3</v>
      </c>
      <c r="BR12" s="13">
        <f t="shared" si="56"/>
        <v>0.1383576483703893</v>
      </c>
      <c r="BS12" s="17">
        <v>941657</v>
      </c>
      <c r="BT12" s="17">
        <v>196782</v>
      </c>
      <c r="BU12" s="17">
        <v>8532</v>
      </c>
      <c r="BV12" s="17">
        <v>71481</v>
      </c>
      <c r="BW12" s="13">
        <f t="shared" si="112"/>
        <v>0.77283060801738601</v>
      </c>
      <c r="BX12" s="13">
        <f t="shared" si="176"/>
        <v>0.16150164306841797</v>
      </c>
      <c r="BY12" s="13">
        <f t="shared" si="177"/>
        <v>7.0023275434731936E-3</v>
      </c>
      <c r="BZ12" s="13">
        <f t="shared" si="178"/>
        <v>5.8665421370722851E-2</v>
      </c>
      <c r="CA12" s="13">
        <f t="shared" si="113"/>
        <v>0.22716939198261399</v>
      </c>
      <c r="CB12" s="8">
        <v>1187205</v>
      </c>
      <c r="CC12" s="8">
        <v>139848</v>
      </c>
      <c r="CD12" s="13">
        <f t="shared" si="114"/>
        <v>0.11779599984838339</v>
      </c>
      <c r="CE12" s="8">
        <v>224138</v>
      </c>
      <c r="CF12" s="8">
        <v>33982</v>
      </c>
      <c r="CG12" s="13">
        <f t="shared" si="115"/>
        <v>0.15161195335016819</v>
      </c>
      <c r="CH12" s="5">
        <v>59899</v>
      </c>
      <c r="CI12" s="5">
        <f>CH12*VLOOKUP(H12,'R-CPI-U-RS'!$A$44:$O$54,15,FALSE)</f>
        <v>75056.319425629918</v>
      </c>
      <c r="CJ12" s="5">
        <v>103296979</v>
      </c>
      <c r="CK12" s="5">
        <v>101063586</v>
      </c>
      <c r="CL12" s="9">
        <v>33732</v>
      </c>
      <c r="CM12" s="9">
        <v>16274</v>
      </c>
      <c r="CN12" s="9">
        <v>6557</v>
      </c>
      <c r="CO12" s="9">
        <v>4826</v>
      </c>
      <c r="CP12" s="9">
        <v>3694</v>
      </c>
      <c r="CQ12" s="9">
        <v>1377</v>
      </c>
      <c r="CR12" s="9">
        <v>702</v>
      </c>
      <c r="CS12" s="9">
        <v>302</v>
      </c>
      <c r="CT12" s="20">
        <v>39327260000</v>
      </c>
      <c r="CU12" s="20">
        <f>CT12*VLOOKUP(H12,'R-CPI-U-RS'!$A$44:$P$54,16,FALSE)</f>
        <v>47872495036.575455</v>
      </c>
      <c r="CV12" s="9">
        <v>2334</v>
      </c>
      <c r="CW12" s="9">
        <v>971050</v>
      </c>
      <c r="CX12" s="9">
        <v>105551</v>
      </c>
      <c r="CY12" s="9">
        <v>43640</v>
      </c>
      <c r="CZ12" s="9">
        <v>65271</v>
      </c>
      <c r="DA12" s="11">
        <f t="shared" si="116"/>
        <v>0.81909757134470174</v>
      </c>
      <c r="DB12" s="11">
        <f t="shared" si="117"/>
        <v>8.9034105095519914E-2</v>
      </c>
      <c r="DC12" s="11">
        <f t="shared" si="118"/>
        <v>3.6811099339357174E-2</v>
      </c>
      <c r="DD12" s="11">
        <f t="shared" si="119"/>
        <v>5.5057224220421218E-2</v>
      </c>
      <c r="DE12" s="9">
        <v>705685</v>
      </c>
      <c r="DF12" s="9">
        <v>636239</v>
      </c>
      <c r="DG12" s="9">
        <v>33</v>
      </c>
      <c r="DH12" s="9">
        <v>2125</v>
      </c>
      <c r="DI12" s="9">
        <v>4003</v>
      </c>
      <c r="DJ12" s="9">
        <v>30508</v>
      </c>
      <c r="DK12" s="9">
        <v>35126</v>
      </c>
      <c r="DL12" s="9">
        <v>24312</v>
      </c>
      <c r="DM12" s="9">
        <v>72817</v>
      </c>
      <c r="DN12" s="9">
        <v>16669</v>
      </c>
      <c r="DO12" s="9">
        <v>17961</v>
      </c>
      <c r="DP12" s="9">
        <v>53915</v>
      </c>
      <c r="DQ12" s="9">
        <v>10072</v>
      </c>
      <c r="DR12" s="9">
        <v>59259</v>
      </c>
      <c r="DS12" s="9">
        <v>43898</v>
      </c>
      <c r="DT12" s="9">
        <v>37034</v>
      </c>
      <c r="DU12" s="9">
        <v>52756</v>
      </c>
      <c r="DV12" s="9">
        <v>134525</v>
      </c>
      <c r="DW12" s="9">
        <v>14084</v>
      </c>
      <c r="DX12" s="9">
        <v>66624</v>
      </c>
      <c r="DY12" s="9">
        <v>29904</v>
      </c>
      <c r="DZ12" s="9">
        <v>60</v>
      </c>
      <c r="EA12" s="9">
        <f t="shared" ref="EA12:EA75" si="183">DG12+DH12+DJ12+DK12</f>
        <v>67792</v>
      </c>
      <c r="EB12" s="9">
        <f t="shared" ref="EB12:EB75" si="184">DP12+DQ12</f>
        <v>63987</v>
      </c>
      <c r="EC12" s="9">
        <f t="shared" ref="EC12:EC75" si="185">DR12+DS12+DT12</f>
        <v>140191</v>
      </c>
      <c r="ED12" s="9">
        <f t="shared" ref="ED12:ED75" si="186">DU12+DV12</f>
        <v>187281</v>
      </c>
      <c r="EE12" s="9">
        <f t="shared" ref="EE12:EE75" si="187">DI12+DL12+DM12+DN12</f>
        <v>117801</v>
      </c>
      <c r="EF12" s="9">
        <f t="shared" ref="EF12:EF75" si="188">DO12+DW12+DX12+DY12+DZ12</f>
        <v>128633</v>
      </c>
      <c r="EG12" s="11">
        <f t="shared" ref="EG12:EG75" si="189">EA12/$DE12</f>
        <v>9.606552498636077E-2</v>
      </c>
      <c r="EH12" s="11">
        <f t="shared" ref="EH12:EH75" si="190">EB12/$DE12</f>
        <v>9.0673600827564704E-2</v>
      </c>
      <c r="EI12" s="11">
        <f t="shared" ref="EI12:EI75" si="191">EC12/$DE12</f>
        <v>0.19865945854028355</v>
      </c>
      <c r="EJ12" s="11">
        <f t="shared" ref="EJ12:EJ75" si="192">ED12/$DE12</f>
        <v>0.26538894832680304</v>
      </c>
      <c r="EK12" s="11">
        <f t="shared" ref="EK12:EK75" si="193">EE12/$DE12</f>
        <v>0.16693142124318924</v>
      </c>
      <c r="EL12" s="11">
        <f t="shared" ref="EL12:EL75" si="194">EF12/$DE12</f>
        <v>0.1822810460757987</v>
      </c>
      <c r="EM12" s="9">
        <v>1015769</v>
      </c>
      <c r="EN12" s="9">
        <v>659917</v>
      </c>
      <c r="EO12" s="14">
        <f t="shared" si="120"/>
        <v>0.64967231722960639</v>
      </c>
      <c r="EP12" s="9">
        <v>663443</v>
      </c>
      <c r="EQ12" s="9">
        <v>636239</v>
      </c>
      <c r="ER12" s="11">
        <f t="shared" si="58"/>
        <v>4.1004276177456091E-2</v>
      </c>
      <c r="ES12" s="9">
        <v>85700</v>
      </c>
      <c r="ET12" s="9">
        <v>883285</v>
      </c>
      <c r="EU12" s="9">
        <v>43843</v>
      </c>
      <c r="EV12" s="9">
        <v>234022</v>
      </c>
      <c r="EW12" s="9">
        <v>230182</v>
      </c>
      <c r="EX12" s="9">
        <v>157357</v>
      </c>
      <c r="EY12" s="9">
        <v>217881</v>
      </c>
      <c r="EZ12" s="13">
        <f t="shared" si="121"/>
        <v>4.9636300854197679E-2</v>
      </c>
      <c r="FA12" s="13">
        <f t="shared" si="122"/>
        <v>0.2649450630317508</v>
      </c>
      <c r="FB12" s="13">
        <f t="shared" si="123"/>
        <v>0.26059765534340557</v>
      </c>
      <c r="FC12" s="13">
        <f t="shared" si="124"/>
        <v>0.17814974781638995</v>
      </c>
      <c r="FD12" s="13">
        <f t="shared" si="125"/>
        <v>0.246671232954256</v>
      </c>
      <c r="FE12" s="13">
        <f t="shared" si="126"/>
        <v>0.42482098077064595</v>
      </c>
      <c r="FF12" s="9">
        <v>232</v>
      </c>
      <c r="FG12" s="9">
        <v>67335</v>
      </c>
      <c r="FH12" s="9">
        <v>1651</v>
      </c>
      <c r="FI12" s="9">
        <v>18045</v>
      </c>
      <c r="FJ12" s="9">
        <v>1873</v>
      </c>
      <c r="FK12" s="9">
        <f t="shared" si="59"/>
        <v>67567</v>
      </c>
      <c r="FL12" s="9">
        <f t="shared" si="60"/>
        <v>19696</v>
      </c>
      <c r="FM12" s="9">
        <f t="shared" si="61"/>
        <v>1873</v>
      </c>
      <c r="FN12" s="9">
        <v>246485</v>
      </c>
      <c r="FO12" s="9">
        <v>117310</v>
      </c>
      <c r="FP12" s="9">
        <v>488230</v>
      </c>
      <c r="FQ12" s="9">
        <f t="shared" si="62"/>
        <v>129175</v>
      </c>
      <c r="FR12" s="8">
        <v>602410</v>
      </c>
      <c r="FS12" s="8">
        <v>59041</v>
      </c>
      <c r="FT12" s="13">
        <f t="shared" si="127"/>
        <v>9.8008001195199285E-2</v>
      </c>
      <c r="FU12" s="8">
        <v>543369</v>
      </c>
      <c r="FV12" s="8">
        <v>353920</v>
      </c>
      <c r="FW12" s="8">
        <v>189449</v>
      </c>
      <c r="FX12" s="13">
        <f t="shared" si="128"/>
        <v>0.6513437461467253</v>
      </c>
      <c r="FY12" s="13">
        <f t="shared" si="129"/>
        <v>0.34865625385327464</v>
      </c>
      <c r="FZ12" s="17">
        <v>45234</v>
      </c>
      <c r="GA12" s="17">
        <v>76363</v>
      </c>
      <c r="GB12" s="17">
        <v>137660</v>
      </c>
      <c r="GC12" s="17">
        <v>168279</v>
      </c>
      <c r="GD12" s="17">
        <v>174874</v>
      </c>
      <c r="GE12" s="13">
        <f t="shared" si="63"/>
        <v>7.5088394946963039E-2</v>
      </c>
      <c r="GF12" s="13">
        <f t="shared" si="64"/>
        <v>0.12676250394249763</v>
      </c>
      <c r="GG12" s="13">
        <f t="shared" si="65"/>
        <v>0.22851546289072228</v>
      </c>
      <c r="GH12" s="13">
        <f t="shared" si="66"/>
        <v>0.27934297239421657</v>
      </c>
      <c r="GI12" s="13">
        <f t="shared" si="67"/>
        <v>0.29029066582560048</v>
      </c>
      <c r="GJ12">
        <v>1956</v>
      </c>
      <c r="GK12" s="8">
        <v>441125</v>
      </c>
      <c r="GL12" s="8">
        <v>52525</v>
      </c>
      <c r="GM12" s="8">
        <v>45554</v>
      </c>
      <c r="GN12" s="8">
        <v>59282</v>
      </c>
      <c r="GO12" s="8">
        <v>3924</v>
      </c>
      <c r="GP12" s="13">
        <f t="shared" si="130"/>
        <v>0.73226706063976366</v>
      </c>
      <c r="GQ12" s="13">
        <f t="shared" si="131"/>
        <v>8.7191447685131387E-2</v>
      </c>
      <c r="GR12" s="13">
        <f t="shared" si="132"/>
        <v>7.561959462824322E-2</v>
      </c>
      <c r="GS12" s="13">
        <f t="shared" si="133"/>
        <v>9.8408060955163426E-2</v>
      </c>
      <c r="GT12" s="13">
        <f t="shared" si="134"/>
        <v>6.5138360916983454E-3</v>
      </c>
      <c r="GU12" s="21">
        <v>163029.267548314</v>
      </c>
      <c r="GV12" s="21">
        <f>GU12*VLOOKUP(H12,'R-CPI-U-RS'!$A$44:$O$54,15,FALSE)</f>
        <v>204283.49022242002</v>
      </c>
      <c r="GW12" s="9">
        <v>1341</v>
      </c>
      <c r="GX12" s="9">
        <v>34</v>
      </c>
      <c r="GY12" s="9">
        <v>23</v>
      </c>
      <c r="GZ12" s="9">
        <v>824</v>
      </c>
      <c r="HA12" s="9">
        <f t="shared" si="69"/>
        <v>881</v>
      </c>
      <c r="HB12" s="8">
        <v>87718</v>
      </c>
      <c r="HC12" s="8">
        <v>206804</v>
      </c>
      <c r="HD12" s="8">
        <v>130974</v>
      </c>
      <c r="HE12" s="8">
        <v>110287</v>
      </c>
      <c r="HF12" s="8">
        <v>7586</v>
      </c>
      <c r="HG12" s="13">
        <f t="shared" si="135"/>
        <v>0.16143357460583876</v>
      </c>
      <c r="HH12" s="13">
        <f t="shared" si="179"/>
        <v>0.38059587499470893</v>
      </c>
      <c r="HI12" s="13">
        <f t="shared" si="180"/>
        <v>0.24104061880600475</v>
      </c>
      <c r="HJ12" s="13">
        <f t="shared" si="181"/>
        <v>0.20296888486461317</v>
      </c>
      <c r="HK12" s="13">
        <f t="shared" si="182"/>
        <v>1.3961046728834366E-2</v>
      </c>
      <c r="HL12" s="5">
        <v>934</v>
      </c>
      <c r="HM12" s="5">
        <f>HL12*VLOOKUP(H12,'R-CPI-U-RS'!$A$44:$O$54,15,FALSE)</f>
        <v>1170.3467894879436</v>
      </c>
      <c r="HN12" s="17">
        <v>80953</v>
      </c>
      <c r="HO12" s="17">
        <v>139764</v>
      </c>
      <c r="HP12" s="17">
        <v>67825</v>
      </c>
      <c r="HQ12" s="17">
        <v>24358</v>
      </c>
      <c r="HR12" s="17">
        <v>39072</v>
      </c>
      <c r="HS12" s="17">
        <v>1948</v>
      </c>
      <c r="HT12" s="13">
        <f t="shared" si="136"/>
        <v>0.22873248191681736</v>
      </c>
      <c r="HU12" s="13">
        <f t="shared" si="137"/>
        <v>0.3949028028933092</v>
      </c>
      <c r="HV12" s="13">
        <f t="shared" si="138"/>
        <v>0.19163935352622061</v>
      </c>
      <c r="HW12" s="13">
        <f t="shared" si="139"/>
        <v>6.8823462929475582E-2</v>
      </c>
      <c r="HX12" s="13">
        <f t="shared" si="140"/>
        <v>0.11039783001808318</v>
      </c>
      <c r="HY12" s="13">
        <f t="shared" si="141"/>
        <v>5.5040687160940321E-3</v>
      </c>
      <c r="HZ12" s="13">
        <v>0.16600000000000001</v>
      </c>
      <c r="IA12" s="17">
        <v>9023</v>
      </c>
      <c r="IB12" s="17">
        <v>45867</v>
      </c>
      <c r="IC12" s="17">
        <v>40913</v>
      </c>
      <c r="ID12" s="17">
        <v>27924</v>
      </c>
      <c r="IE12" s="17">
        <v>53814</v>
      </c>
      <c r="IF12" s="17">
        <v>11908</v>
      </c>
      <c r="IG12" s="13">
        <f t="shared" si="142"/>
        <v>4.7627593705957802E-2</v>
      </c>
      <c r="IH12" s="13">
        <f t="shared" si="143"/>
        <v>0.24210737454407255</v>
      </c>
      <c r="II12" s="13">
        <f t="shared" si="144"/>
        <v>0.21595785673189091</v>
      </c>
      <c r="IJ12" s="13">
        <f t="shared" si="145"/>
        <v>0.14739586907294311</v>
      </c>
      <c r="IK12" s="13">
        <f t="shared" si="146"/>
        <v>0.2840553394317204</v>
      </c>
      <c r="IL12" s="13">
        <f t="shared" si="147"/>
        <v>6.2855966513415226E-2</v>
      </c>
      <c r="IM12" s="13">
        <v>0.28300000000000003</v>
      </c>
      <c r="IN12" s="17">
        <v>707733</v>
      </c>
      <c r="IO12" s="17">
        <v>514165</v>
      </c>
      <c r="IP12" s="17">
        <v>61981</v>
      </c>
      <c r="IQ12" s="17">
        <v>61933</v>
      </c>
      <c r="IR12" s="17">
        <v>25861</v>
      </c>
      <c r="IS12" s="17">
        <v>7748</v>
      </c>
      <c r="IT12" s="17">
        <v>36045</v>
      </c>
      <c r="IU12" s="13">
        <f t="shared" si="148"/>
        <v>0.72649572649572647</v>
      </c>
      <c r="IV12" s="13">
        <f t="shared" si="149"/>
        <v>8.7576812159387799E-2</v>
      </c>
      <c r="IW12" s="13">
        <f t="shared" si="150"/>
        <v>8.7508989972207032E-2</v>
      </c>
      <c r="IX12" s="13">
        <f t="shared" si="151"/>
        <v>3.654061630586676E-2</v>
      </c>
      <c r="IY12" s="13">
        <f t="shared" si="152"/>
        <v>1.0947631380760823E-2</v>
      </c>
      <c r="IZ12" s="13">
        <f t="shared" si="153"/>
        <v>5.0930223686051095E-2</v>
      </c>
      <c r="JA12" s="17">
        <v>707733</v>
      </c>
      <c r="JB12" s="17">
        <v>514165</v>
      </c>
      <c r="JC12" s="17">
        <v>61981</v>
      </c>
      <c r="JD12" s="17">
        <v>61933</v>
      </c>
      <c r="JE12" s="17">
        <v>29111</v>
      </c>
      <c r="JF12" s="17">
        <v>4498</v>
      </c>
      <c r="JG12" s="17">
        <v>36045</v>
      </c>
      <c r="JH12" s="13">
        <f t="shared" si="74"/>
        <v>0.72649572649572647</v>
      </c>
      <c r="JI12" s="13">
        <f t="shared" si="75"/>
        <v>8.7576812159387799E-2</v>
      </c>
      <c r="JJ12" s="13">
        <f t="shared" si="76"/>
        <v>8.7508989972207032E-2</v>
      </c>
      <c r="JK12" s="13">
        <f t="shared" si="77"/>
        <v>4.1132743562897305E-2</v>
      </c>
      <c r="JL12" s="13">
        <f t="shared" si="78"/>
        <v>6.3555041237302766E-3</v>
      </c>
      <c r="JM12" s="13">
        <f t="shared" si="79"/>
        <v>5.0930223686051095E-2</v>
      </c>
      <c r="JN12" s="1">
        <v>68</v>
      </c>
      <c r="JO12" s="1">
        <v>46</v>
      </c>
      <c r="JP12" s="1">
        <v>7</v>
      </c>
      <c r="JQ12" s="1">
        <v>14</v>
      </c>
      <c r="JR12" s="1">
        <v>1</v>
      </c>
      <c r="JS12" s="1">
        <v>0</v>
      </c>
      <c r="JT12" s="11">
        <f t="shared" si="80"/>
        <v>0.67647058823529416</v>
      </c>
      <c r="JU12" s="11">
        <f t="shared" si="81"/>
        <v>0.10294117647058823</v>
      </c>
      <c r="JV12" s="11">
        <f t="shared" si="82"/>
        <v>0.20588235294117646</v>
      </c>
      <c r="JW12" s="11">
        <f t="shared" si="83"/>
        <v>1.4705882352941176E-2</v>
      </c>
      <c r="JX12" s="11">
        <f t="shared" si="84"/>
        <v>0</v>
      </c>
      <c r="JY12" s="29">
        <f>(JN12/J12)*100000</f>
        <v>5.4471073857168832</v>
      </c>
      <c r="JZ12" s="9">
        <v>53733622</v>
      </c>
      <c r="KA12" s="9">
        <v>7655539</v>
      </c>
      <c r="KB12" s="9">
        <v>1464260</v>
      </c>
      <c r="KC12" s="9"/>
      <c r="KD12" s="9"/>
      <c r="KE12" s="9">
        <v>610433</v>
      </c>
      <c r="KF12" s="9"/>
      <c r="KG12" s="9"/>
      <c r="KH12" s="9">
        <f t="shared" si="85"/>
        <v>8265972</v>
      </c>
      <c r="KI12" s="9">
        <f t="shared" si="86"/>
        <v>1464260</v>
      </c>
      <c r="KJ12" s="9">
        <f t="shared" si="87"/>
        <v>63463854</v>
      </c>
      <c r="KK12" t="e">
        <v>#N/A</v>
      </c>
      <c r="KL12" s="8" t="e">
        <v>#N/A</v>
      </c>
      <c r="KM12" s="8" t="e">
        <v>#N/A</v>
      </c>
      <c r="KN12" s="8" t="e">
        <v>#N/A</v>
      </c>
      <c r="KO12" s="8">
        <v>583765</v>
      </c>
      <c r="KP12" s="8">
        <v>123270</v>
      </c>
      <c r="KQ12" s="8">
        <v>217363</v>
      </c>
      <c r="KR12" s="8">
        <v>203660</v>
      </c>
      <c r="KS12" s="8">
        <v>39472</v>
      </c>
      <c r="KT12" s="13">
        <f t="shared" si="154"/>
        <v>0.21116373883326339</v>
      </c>
      <c r="KU12" s="13">
        <f t="shared" si="155"/>
        <v>0.37234674911993698</v>
      </c>
      <c r="KV12" s="13">
        <f t="shared" si="156"/>
        <v>0.34887326235728416</v>
      </c>
      <c r="KW12" s="13">
        <f t="shared" si="157"/>
        <v>6.7616249689515476E-2</v>
      </c>
      <c r="KX12" s="17">
        <v>15650235</v>
      </c>
      <c r="KY12" s="15">
        <f t="shared" si="158"/>
        <v>26.809135525425472</v>
      </c>
      <c r="KZ12" s="8">
        <v>614483</v>
      </c>
      <c r="LA12" s="8">
        <v>39239</v>
      </c>
      <c r="LB12" s="8">
        <v>161725</v>
      </c>
      <c r="LC12" s="8">
        <v>273885</v>
      </c>
      <c r="LD12" s="8">
        <v>97175</v>
      </c>
      <c r="LE12" s="8">
        <v>42459</v>
      </c>
      <c r="LF12" s="13">
        <f t="shared" si="159"/>
        <v>6.3856933389532342E-2</v>
      </c>
      <c r="LG12" s="13">
        <f t="shared" si="160"/>
        <v>0.26318872938714333</v>
      </c>
      <c r="LH12" s="13">
        <f t="shared" si="161"/>
        <v>0.44571615488142063</v>
      </c>
      <c r="LI12" s="13">
        <f t="shared" si="162"/>
        <v>0.15814107143728956</v>
      </c>
      <c r="LJ12" s="13">
        <f t="shared" si="163"/>
        <v>6.9097110904614123E-2</v>
      </c>
      <c r="LK12" s="17" t="e">
        <v>#N/A</v>
      </c>
      <c r="LL12" s="17" t="e">
        <v>#N/A</v>
      </c>
      <c r="LM12" s="13" t="e">
        <f t="shared" si="49"/>
        <v>#N/A</v>
      </c>
      <c r="LN12" s="27" t="e">
        <v>#N/A</v>
      </c>
      <c r="LO12" s="27" t="e">
        <v>#N/A</v>
      </c>
      <c r="LP12" s="27" t="e">
        <v>#N/A</v>
      </c>
      <c r="LQ12" s="27" t="e">
        <v>#N/A</v>
      </c>
      <c r="LR12" s="27" t="e">
        <v>#N/A</v>
      </c>
      <c r="LS12" s="11" t="e">
        <f t="shared" si="90"/>
        <v>#N/A</v>
      </c>
      <c r="LT12" s="11" t="e">
        <f t="shared" si="91"/>
        <v>#N/A</v>
      </c>
      <c r="LU12" s="11" t="e">
        <f t="shared" si="92"/>
        <v>#N/A</v>
      </c>
      <c r="LV12" s="11" t="e">
        <f t="shared" si="93"/>
        <v>#N/A</v>
      </c>
      <c r="LW12" s="11" t="e">
        <f t="shared" si="94"/>
        <v>#N/A</v>
      </c>
      <c r="LX12" s="25" t="e">
        <v>#N/A</v>
      </c>
      <c r="LY12" s="25" t="e">
        <v>#N/A</v>
      </c>
      <c r="LZ12" s="25" t="e">
        <v>#N/A</v>
      </c>
      <c r="MA12" s="25" t="e">
        <v>#N/A</v>
      </c>
      <c r="MB12" s="22" t="e">
        <v>#N/A</v>
      </c>
      <c r="MC12" s="22" t="e">
        <v>#N/A</v>
      </c>
      <c r="MD12" s="1">
        <v>365</v>
      </c>
      <c r="ME12" s="1">
        <v>92</v>
      </c>
      <c r="MF12" s="1">
        <v>260</v>
      </c>
      <c r="MG12" s="1">
        <v>12</v>
      </c>
      <c r="MH12" s="1">
        <v>1</v>
      </c>
      <c r="MI12" s="1">
        <v>0</v>
      </c>
      <c r="MJ12" s="11">
        <f t="shared" si="95"/>
        <v>0.25205479452054796</v>
      </c>
      <c r="MK12" s="11">
        <f t="shared" si="96"/>
        <v>0.71232876712328763</v>
      </c>
      <c r="ML12" s="11">
        <f t="shared" si="97"/>
        <v>3.287671232876712E-2</v>
      </c>
      <c r="MM12" s="11">
        <f t="shared" si="98"/>
        <v>2.7397260273972603E-3</v>
      </c>
      <c r="MN12" s="11">
        <f t="shared" si="99"/>
        <v>0</v>
      </c>
      <c r="MO12" s="26" t="e">
        <v>#N/A</v>
      </c>
      <c r="MP12" s="26" t="e">
        <v>#N/A</v>
      </c>
      <c r="MQ12" s="26" t="e">
        <v>#N/A</v>
      </c>
      <c r="MR12" s="26" t="e">
        <v>#N/A</v>
      </c>
      <c r="MS12" s="9">
        <v>1604399.4605523299</v>
      </c>
      <c r="MT12" s="9">
        <v>2932841.8</v>
      </c>
      <c r="MU12" s="9">
        <v>3</v>
      </c>
      <c r="MV12" s="9">
        <v>5399833.9404999996</v>
      </c>
      <c r="MW12" s="9">
        <v>9937078.2010523304</v>
      </c>
      <c r="MX12" s="13">
        <v>6.1999999999999993E-2</v>
      </c>
      <c r="MY12" s="13">
        <v>9.9000000000000005E-2</v>
      </c>
      <c r="MZ12" s="13">
        <v>0.18049999999999999</v>
      </c>
      <c r="NA12" s="13">
        <v>9.5500000000000002E-2</v>
      </c>
      <c r="NB12" s="13">
        <v>0.32</v>
      </c>
      <c r="NC12" s="8">
        <v>2912</v>
      </c>
      <c r="ND12" s="8">
        <v>4489</v>
      </c>
      <c r="NE12" s="8">
        <v>1321</v>
      </c>
      <c r="NF12" s="8">
        <v>1218</v>
      </c>
      <c r="NG12" s="8">
        <v>3861</v>
      </c>
      <c r="NH12" s="38">
        <f t="shared" si="100"/>
        <v>0.2109992029563075</v>
      </c>
      <c r="NI12" s="38">
        <f t="shared" si="101"/>
        <v>0.32526628505180782</v>
      </c>
      <c r="NJ12" s="38">
        <f t="shared" si="102"/>
        <v>9.5717701615824935E-2</v>
      </c>
      <c r="NK12" s="38">
        <f t="shared" si="103"/>
        <v>8.8254474313455553E-2</v>
      </c>
      <c r="NL12" s="38">
        <f t="shared" si="104"/>
        <v>0.27976233606260414</v>
      </c>
      <c r="NM12" s="8">
        <v>1205896</v>
      </c>
      <c r="NN12" s="8">
        <v>158422</v>
      </c>
      <c r="NO12" s="11">
        <f t="shared" si="105"/>
        <v>0.13137285470720528</v>
      </c>
      <c r="NP12" s="13" t="e">
        <v>#N/A</v>
      </c>
      <c r="NQ12" s="13">
        <v>0.217</v>
      </c>
      <c r="NR12" s="13" t="e">
        <v>#N/A</v>
      </c>
      <c r="NS12" s="9">
        <v>1368</v>
      </c>
      <c r="NT12" s="39">
        <v>112.27361000000001</v>
      </c>
      <c r="NU12" s="8">
        <v>3574</v>
      </c>
      <c r="NV12" s="16">
        <v>292.22075000000001</v>
      </c>
      <c r="NW12" s="8" t="e">
        <v>#N/A</v>
      </c>
      <c r="NX12" s="25" t="e">
        <v>#N/A</v>
      </c>
      <c r="NY12" s="39" t="e">
        <v>#N/A</v>
      </c>
    </row>
    <row r="13" spans="1:389" x14ac:dyDescent="0.25">
      <c r="A13" s="3" t="s">
        <v>45</v>
      </c>
      <c r="B13" s="3" t="s">
        <v>0</v>
      </c>
      <c r="C13" s="3" t="s">
        <v>76</v>
      </c>
      <c r="D13" s="3" t="s">
        <v>91</v>
      </c>
      <c r="E13" s="3" t="s">
        <v>15</v>
      </c>
      <c r="F13" s="3" t="s">
        <v>16</v>
      </c>
      <c r="G13" s="3">
        <v>42003</v>
      </c>
      <c r="H13" s="3">
        <v>2019</v>
      </c>
      <c r="I13" s="3" t="str">
        <f t="shared" si="53"/>
        <v>Sum of 2019</v>
      </c>
      <c r="J13" s="8">
        <v>1250316</v>
      </c>
      <c r="K13" s="8">
        <v>1216045</v>
      </c>
      <c r="L13" s="8">
        <v>226398</v>
      </c>
      <c r="M13" s="8">
        <v>293234</v>
      </c>
      <c r="N13" s="8">
        <v>460929</v>
      </c>
      <c r="O13" s="8">
        <v>235484</v>
      </c>
      <c r="P13" s="13">
        <f t="shared" si="106"/>
        <v>0.18617567606461932</v>
      </c>
      <c r="Q13" s="13">
        <f t="shared" si="107"/>
        <v>0.24113745790657418</v>
      </c>
      <c r="R13" s="13">
        <f t="shared" si="108"/>
        <v>0.37903942699488918</v>
      </c>
      <c r="S13" s="13">
        <f t="shared" si="109"/>
        <v>0.19364743903391732</v>
      </c>
      <c r="T13" s="15">
        <v>40.5</v>
      </c>
      <c r="U13" s="15">
        <v>38.6</v>
      </c>
      <c r="V13" s="15">
        <v>42.7</v>
      </c>
      <c r="W13" s="17">
        <v>948157</v>
      </c>
      <c r="X13" s="17">
        <v>155798</v>
      </c>
      <c r="Y13" s="17">
        <v>46643</v>
      </c>
      <c r="Z13" s="17">
        <v>4252</v>
      </c>
      <c r="AA13" s="17">
        <v>33643</v>
      </c>
      <c r="AB13" s="17">
        <v>27552</v>
      </c>
      <c r="AC13" s="17">
        <v>267888</v>
      </c>
      <c r="AD13" s="13">
        <f t="shared" si="1"/>
        <v>0.77970552076609012</v>
      </c>
      <c r="AE13" s="13">
        <f t="shared" si="2"/>
        <v>0.12811861403155311</v>
      </c>
      <c r="AF13" s="13">
        <f t="shared" si="3"/>
        <v>3.8356310827313132E-2</v>
      </c>
      <c r="AG13" s="13">
        <f t="shared" si="4"/>
        <v>3.4965811298101634E-3</v>
      </c>
      <c r="AH13" s="13">
        <f t="shared" si="5"/>
        <v>2.7665916968533238E-2</v>
      </c>
      <c r="AI13" s="13">
        <f t="shared" si="6"/>
        <v>2.2657056276700286E-2</v>
      </c>
      <c r="AJ13" s="13">
        <f t="shared" si="7"/>
        <v>0.22029447923390993</v>
      </c>
      <c r="AK13" s="17">
        <v>553858</v>
      </c>
      <c r="AL13" s="17">
        <v>201532</v>
      </c>
      <c r="AM13" s="17">
        <v>197937</v>
      </c>
      <c r="AN13" s="17">
        <v>70467</v>
      </c>
      <c r="AO13" s="17">
        <v>83922</v>
      </c>
      <c r="AP13" s="13">
        <f t="shared" si="110"/>
        <v>0.36386943945921157</v>
      </c>
      <c r="AQ13" s="13">
        <f t="shared" si="164"/>
        <v>0.35737860606870353</v>
      </c>
      <c r="AR13" s="13">
        <f t="shared" si="165"/>
        <v>0.12722936203864529</v>
      </c>
      <c r="AS13" s="13">
        <f t="shared" si="166"/>
        <v>0.15152259243343963</v>
      </c>
      <c r="AT13" s="19">
        <v>2.14</v>
      </c>
      <c r="AU13" s="17">
        <v>1152087</v>
      </c>
      <c r="AV13" s="17">
        <v>1061540</v>
      </c>
      <c r="AW13" s="17">
        <v>17340</v>
      </c>
      <c r="AX13" s="17">
        <v>40087</v>
      </c>
      <c r="AY13" s="17">
        <v>24235</v>
      </c>
      <c r="AZ13" s="17">
        <v>8885</v>
      </c>
      <c r="BA13" s="13">
        <f t="shared" si="167"/>
        <v>0.92140610908724774</v>
      </c>
      <c r="BB13" s="13">
        <f t="shared" si="168"/>
        <v>1.5050946673298111E-2</v>
      </c>
      <c r="BC13" s="13">
        <f t="shared" si="169"/>
        <v>3.4795115299452214E-2</v>
      </c>
      <c r="BD13" s="13">
        <f t="shared" si="170"/>
        <v>2.1035737752444043E-2</v>
      </c>
      <c r="BE13" s="13">
        <f t="shared" si="171"/>
        <v>7.7120911875578841E-3</v>
      </c>
      <c r="BF13" s="13">
        <f t="shared" si="9"/>
        <v>7.8593890912752262E-2</v>
      </c>
      <c r="BG13" s="17">
        <v>1203219</v>
      </c>
      <c r="BH13" s="17">
        <v>1021804</v>
      </c>
      <c r="BI13" s="17">
        <v>118648</v>
      </c>
      <c r="BJ13" s="17">
        <v>27433</v>
      </c>
      <c r="BK13" s="17">
        <v>27975</v>
      </c>
      <c r="BL13" s="17">
        <v>7359</v>
      </c>
      <c r="BM13" s="13">
        <f t="shared" si="111"/>
        <v>0.8492252865022909</v>
      </c>
      <c r="BN13" s="13">
        <f t="shared" si="172"/>
        <v>9.8608815186595297E-2</v>
      </c>
      <c r="BO13" s="13">
        <f t="shared" si="173"/>
        <v>2.2799673209947649E-2</v>
      </c>
      <c r="BP13" s="13">
        <f t="shared" si="174"/>
        <v>2.3250131522191721E-2</v>
      </c>
      <c r="BQ13" s="13">
        <f t="shared" si="175"/>
        <v>6.1160935789744009E-3</v>
      </c>
      <c r="BR13" s="13">
        <f t="shared" si="56"/>
        <v>0.15077471349770907</v>
      </c>
      <c r="BS13" s="17">
        <v>924600</v>
      </c>
      <c r="BT13" s="17">
        <v>203557</v>
      </c>
      <c r="BU13" s="17">
        <v>10410</v>
      </c>
      <c r="BV13" s="17">
        <v>77478</v>
      </c>
      <c r="BW13" s="13">
        <f t="shared" si="112"/>
        <v>0.76033370475599171</v>
      </c>
      <c r="BX13" s="13">
        <f t="shared" si="176"/>
        <v>0.16739265405474305</v>
      </c>
      <c r="BY13" s="13">
        <f t="shared" si="177"/>
        <v>8.5605384669152872E-3</v>
      </c>
      <c r="BZ13" s="13">
        <f t="shared" si="178"/>
        <v>6.371310272234991E-2</v>
      </c>
      <c r="CA13" s="13">
        <f t="shared" si="113"/>
        <v>0.23966629524400823</v>
      </c>
      <c r="CB13" s="8">
        <v>1184108</v>
      </c>
      <c r="CC13" s="8">
        <v>128231</v>
      </c>
      <c r="CD13" s="13">
        <f t="shared" si="114"/>
        <v>0.10829333135153213</v>
      </c>
      <c r="CE13" s="8">
        <v>222244</v>
      </c>
      <c r="CF13" s="8">
        <v>31315</v>
      </c>
      <c r="CG13" s="13">
        <f t="shared" si="115"/>
        <v>0.14090369143823905</v>
      </c>
      <c r="CH13" s="5">
        <v>64871</v>
      </c>
      <c r="CI13" s="5">
        <f>CH13*VLOOKUP(H13,'R-CPI-U-RS'!$A$44:$O$54,15,FALSE)</f>
        <v>79837.247205960608</v>
      </c>
      <c r="CJ13" s="5">
        <v>106988428</v>
      </c>
      <c r="CK13" s="5">
        <v>102901477</v>
      </c>
      <c r="CL13" s="9">
        <v>33731</v>
      </c>
      <c r="CM13" s="9">
        <v>16301</v>
      </c>
      <c r="CN13" s="9">
        <v>6634</v>
      </c>
      <c r="CO13" s="9">
        <v>4775</v>
      </c>
      <c r="CP13" s="9">
        <v>3600</v>
      </c>
      <c r="CQ13" s="9">
        <v>1407</v>
      </c>
      <c r="CR13" s="9">
        <v>700</v>
      </c>
      <c r="CS13" s="9">
        <v>314</v>
      </c>
      <c r="CT13" s="20">
        <v>40110919000</v>
      </c>
      <c r="CU13" s="20">
        <f>CT13*VLOOKUP(H13,'R-CPI-U-RS'!$A$44:$P$54,16,FALSE)</f>
        <v>47955923115.220863</v>
      </c>
      <c r="CV13" s="9">
        <v>2474</v>
      </c>
      <c r="CW13" s="9">
        <v>972615</v>
      </c>
      <c r="CX13" s="9">
        <v>108665</v>
      </c>
      <c r="CY13" s="9">
        <v>41806</v>
      </c>
      <c r="CZ13" s="9">
        <v>59792</v>
      </c>
      <c r="DA13" s="11">
        <f t="shared" si="116"/>
        <v>0.82224455945583563</v>
      </c>
      <c r="DB13" s="11">
        <f t="shared" si="117"/>
        <v>9.1864926053236262E-2</v>
      </c>
      <c r="DC13" s="11">
        <f t="shared" si="118"/>
        <v>3.5342613523964429E-2</v>
      </c>
      <c r="DD13" s="11">
        <f t="shared" si="119"/>
        <v>5.0547900966963627E-2</v>
      </c>
      <c r="DE13" s="9">
        <v>704581</v>
      </c>
      <c r="DF13" s="9">
        <v>641886</v>
      </c>
      <c r="DG13" s="9">
        <v>36</v>
      </c>
      <c r="DH13" s="9">
        <v>2760</v>
      </c>
      <c r="DI13" s="9">
        <v>4030</v>
      </c>
      <c r="DJ13" s="9">
        <v>31916</v>
      </c>
      <c r="DK13" s="9">
        <v>35879</v>
      </c>
      <c r="DL13" s="9">
        <v>24336</v>
      </c>
      <c r="DM13" s="9">
        <v>70988</v>
      </c>
      <c r="DN13" s="9">
        <v>17654</v>
      </c>
      <c r="DO13" s="9">
        <v>17440</v>
      </c>
      <c r="DP13" s="9">
        <v>53897</v>
      </c>
      <c r="DQ13" s="9">
        <v>9875</v>
      </c>
      <c r="DR13" s="9">
        <v>54275</v>
      </c>
      <c r="DS13" s="9">
        <v>40030</v>
      </c>
      <c r="DT13" s="9">
        <v>36723</v>
      </c>
      <c r="DU13" s="9">
        <v>54773</v>
      </c>
      <c r="DV13" s="9">
        <v>140122</v>
      </c>
      <c r="DW13" s="9">
        <v>14691</v>
      </c>
      <c r="DX13" s="9">
        <v>65097</v>
      </c>
      <c r="DY13" s="9">
        <v>29972</v>
      </c>
      <c r="DZ13" s="9">
        <v>87</v>
      </c>
      <c r="EA13" s="9">
        <f t="shared" si="183"/>
        <v>70591</v>
      </c>
      <c r="EB13" s="9">
        <f t="shared" si="184"/>
        <v>63772</v>
      </c>
      <c r="EC13" s="9">
        <f t="shared" si="185"/>
        <v>131028</v>
      </c>
      <c r="ED13" s="9">
        <f t="shared" si="186"/>
        <v>194895</v>
      </c>
      <c r="EE13" s="9">
        <f t="shared" si="187"/>
        <v>117008</v>
      </c>
      <c r="EF13" s="9">
        <f t="shared" si="188"/>
        <v>127287</v>
      </c>
      <c r="EG13" s="11">
        <f t="shared" si="189"/>
        <v>0.10018862274174296</v>
      </c>
      <c r="EH13" s="11">
        <f t="shared" si="190"/>
        <v>9.0510530371951559E-2</v>
      </c>
      <c r="EI13" s="11">
        <f t="shared" si="191"/>
        <v>0.18596584352970064</v>
      </c>
      <c r="EJ13" s="11">
        <f t="shared" si="192"/>
        <v>0.27661120580884241</v>
      </c>
      <c r="EK13" s="11">
        <f t="shared" si="193"/>
        <v>0.16606749259488973</v>
      </c>
      <c r="EL13" s="11">
        <f t="shared" si="194"/>
        <v>0.18065630495287269</v>
      </c>
      <c r="EM13" s="9">
        <v>1015496</v>
      </c>
      <c r="EN13" s="9">
        <v>665320</v>
      </c>
      <c r="EO13" s="14">
        <f t="shared" si="120"/>
        <v>0.65516752404736212</v>
      </c>
      <c r="EP13" s="9">
        <v>668664</v>
      </c>
      <c r="EQ13" s="9">
        <v>641886</v>
      </c>
      <c r="ER13" s="11">
        <f t="shared" si="58"/>
        <v>4.0047019130684466E-2</v>
      </c>
      <c r="ES13" s="9">
        <v>86412</v>
      </c>
      <c r="ET13" s="9">
        <v>884569</v>
      </c>
      <c r="EU13" s="9">
        <v>42071</v>
      </c>
      <c r="EV13" s="9">
        <v>231835</v>
      </c>
      <c r="EW13" s="9">
        <v>231132</v>
      </c>
      <c r="EX13" s="9">
        <v>160067</v>
      </c>
      <c r="EY13" s="9">
        <v>219464</v>
      </c>
      <c r="EZ13" s="13">
        <f t="shared" si="121"/>
        <v>4.7561015590643581E-2</v>
      </c>
      <c r="FA13" s="13">
        <f t="shared" si="122"/>
        <v>0.26208809035812919</v>
      </c>
      <c r="FB13" s="13">
        <f t="shared" si="123"/>
        <v>0.26129335303407647</v>
      </c>
      <c r="FC13" s="13">
        <f t="shared" si="124"/>
        <v>0.1809547926730419</v>
      </c>
      <c r="FD13" s="13">
        <f t="shared" si="125"/>
        <v>0.24810274834410884</v>
      </c>
      <c r="FE13" s="13">
        <f t="shared" si="126"/>
        <v>0.42905754101715077</v>
      </c>
      <c r="FF13" s="9">
        <v>235</v>
      </c>
      <c r="FG13" s="9">
        <v>70460</v>
      </c>
      <c r="FH13" s="9">
        <v>1744</v>
      </c>
      <c r="FI13" s="9">
        <v>17828</v>
      </c>
      <c r="FJ13" s="9">
        <v>2134</v>
      </c>
      <c r="FK13" s="9">
        <f t="shared" si="59"/>
        <v>70695</v>
      </c>
      <c r="FL13" s="9">
        <f t="shared" si="60"/>
        <v>19572</v>
      </c>
      <c r="FM13" s="9">
        <f t="shared" si="61"/>
        <v>2134</v>
      </c>
      <c r="FN13" s="9">
        <v>243099</v>
      </c>
      <c r="FO13" s="9">
        <v>119266</v>
      </c>
      <c r="FP13" s="9">
        <v>486481</v>
      </c>
      <c r="FQ13" s="9">
        <f t="shared" si="62"/>
        <v>123833</v>
      </c>
      <c r="FR13" s="8">
        <v>604269</v>
      </c>
      <c r="FS13" s="8">
        <v>50411</v>
      </c>
      <c r="FT13" s="13">
        <f t="shared" si="127"/>
        <v>8.3424766122372651E-2</v>
      </c>
      <c r="FU13" s="8">
        <v>553858</v>
      </c>
      <c r="FV13" s="8">
        <v>347661</v>
      </c>
      <c r="FW13" s="8">
        <v>206197</v>
      </c>
      <c r="FX13" s="13">
        <f t="shared" si="128"/>
        <v>0.62770782402709724</v>
      </c>
      <c r="FY13" s="13">
        <f t="shared" si="129"/>
        <v>0.37229217597290282</v>
      </c>
      <c r="FZ13" s="17">
        <v>55811</v>
      </c>
      <c r="GA13" s="17">
        <v>76799</v>
      </c>
      <c r="GB13" s="17">
        <v>130124</v>
      </c>
      <c r="GC13" s="17">
        <v>169321</v>
      </c>
      <c r="GD13" s="17">
        <v>172214</v>
      </c>
      <c r="GE13" s="13">
        <f t="shared" si="63"/>
        <v>9.2361183512640888E-2</v>
      </c>
      <c r="GF13" s="13">
        <f t="shared" si="64"/>
        <v>0.12709405910281679</v>
      </c>
      <c r="GG13" s="13">
        <f t="shared" si="65"/>
        <v>0.21534118083171569</v>
      </c>
      <c r="GH13" s="13">
        <f t="shared" si="66"/>
        <v>0.28020798684029796</v>
      </c>
      <c r="GI13" s="13">
        <f t="shared" si="67"/>
        <v>0.2849955897125287</v>
      </c>
      <c r="GJ13">
        <v>1956</v>
      </c>
      <c r="GK13" s="8">
        <v>422846</v>
      </c>
      <c r="GL13" s="8">
        <v>61145</v>
      </c>
      <c r="GM13" s="8">
        <v>53117</v>
      </c>
      <c r="GN13" s="8">
        <v>62844</v>
      </c>
      <c r="GO13" s="8">
        <v>4317</v>
      </c>
      <c r="GP13" s="13">
        <f t="shared" si="130"/>
        <v>0.69976450885284536</v>
      </c>
      <c r="GQ13" s="13">
        <f t="shared" si="131"/>
        <v>0.10118837802369475</v>
      </c>
      <c r="GR13" s="13">
        <f t="shared" si="132"/>
        <v>8.7902904170162624E-2</v>
      </c>
      <c r="GS13" s="13">
        <f t="shared" si="133"/>
        <v>0.10400003971741062</v>
      </c>
      <c r="GT13" s="13">
        <f t="shared" si="134"/>
        <v>7.1441692358866667E-3</v>
      </c>
      <c r="GU13" s="21">
        <v>172462.11486596</v>
      </c>
      <c r="GV13" s="21">
        <f>GU13*VLOOKUP(H13,'R-CPI-U-RS'!$A$44:$O$54,15,FALSE)</f>
        <v>212250.47399017162</v>
      </c>
      <c r="GW13" s="9">
        <v>1097</v>
      </c>
      <c r="GX13" s="9">
        <v>28</v>
      </c>
      <c r="GY13" s="9">
        <v>39</v>
      </c>
      <c r="GZ13" s="9">
        <v>795</v>
      </c>
      <c r="HA13" s="9">
        <f t="shared" si="69"/>
        <v>862</v>
      </c>
      <c r="HB13" s="8">
        <v>89722</v>
      </c>
      <c r="HC13" s="8">
        <v>207299</v>
      </c>
      <c r="HD13" s="8">
        <v>131808</v>
      </c>
      <c r="HE13" s="8">
        <v>116873</v>
      </c>
      <c r="HF13" s="8">
        <v>8156</v>
      </c>
      <c r="HG13" s="13">
        <f t="shared" si="135"/>
        <v>0.16199459067125507</v>
      </c>
      <c r="HH13" s="13">
        <f t="shared" si="179"/>
        <v>0.37428185563808775</v>
      </c>
      <c r="HI13" s="13">
        <f t="shared" si="180"/>
        <v>0.23798157650516918</v>
      </c>
      <c r="HJ13" s="13">
        <f t="shared" si="181"/>
        <v>0.21101618104279438</v>
      </c>
      <c r="HK13" s="13">
        <f t="shared" si="182"/>
        <v>1.4725796142693615E-2</v>
      </c>
      <c r="HL13" s="5">
        <v>942</v>
      </c>
      <c r="HM13" s="5">
        <f>HL13*VLOOKUP(H13,'R-CPI-U-RS'!$A$44:$O$54,15,FALSE)</f>
        <v>1159.3267695582756</v>
      </c>
      <c r="HN13" s="17">
        <v>93285</v>
      </c>
      <c r="HO13" s="17">
        <v>139523</v>
      </c>
      <c r="HP13" s="17">
        <v>59922</v>
      </c>
      <c r="HQ13" s="17">
        <v>22237</v>
      </c>
      <c r="HR13" s="17">
        <v>29801</v>
      </c>
      <c r="HS13" s="17">
        <v>2893</v>
      </c>
      <c r="HT13" s="13">
        <f t="shared" si="136"/>
        <v>0.26832172719977221</v>
      </c>
      <c r="HU13" s="13">
        <f t="shared" si="137"/>
        <v>0.40131910107834934</v>
      </c>
      <c r="HV13" s="13">
        <f t="shared" si="138"/>
        <v>0.172357555204639</v>
      </c>
      <c r="HW13" s="13">
        <f t="shared" si="139"/>
        <v>6.3961732837447979E-2</v>
      </c>
      <c r="HX13" s="13">
        <f t="shared" si="140"/>
        <v>8.571855917114661E-2</v>
      </c>
      <c r="HY13" s="13">
        <f t="shared" si="141"/>
        <v>8.3213245086449159E-3</v>
      </c>
      <c r="HZ13" s="13">
        <v>0.151</v>
      </c>
      <c r="IA13" s="17">
        <v>12295</v>
      </c>
      <c r="IB13" s="17">
        <v>54657</v>
      </c>
      <c r="IC13" s="17">
        <v>46695</v>
      </c>
      <c r="ID13" s="17">
        <v>25105</v>
      </c>
      <c r="IE13" s="17">
        <v>54750</v>
      </c>
      <c r="IF13" s="17">
        <v>12695</v>
      </c>
      <c r="IG13" s="13">
        <f t="shared" si="142"/>
        <v>5.9627443658249152E-2</v>
      </c>
      <c r="IH13" s="13">
        <f t="shared" si="143"/>
        <v>0.26507175177136427</v>
      </c>
      <c r="II13" s="13">
        <f t="shared" si="144"/>
        <v>0.22645819289320407</v>
      </c>
      <c r="IJ13" s="13">
        <f t="shared" si="145"/>
        <v>0.12175249882394021</v>
      </c>
      <c r="IK13" s="13">
        <f t="shared" si="146"/>
        <v>0.26552277676202857</v>
      </c>
      <c r="IL13" s="13">
        <f t="shared" si="147"/>
        <v>6.1567336091213745E-2</v>
      </c>
      <c r="IM13" s="13">
        <v>0.25700000000000001</v>
      </c>
      <c r="IN13" s="17">
        <v>710476</v>
      </c>
      <c r="IO13" s="17">
        <v>507867</v>
      </c>
      <c r="IP13" s="17">
        <v>60904</v>
      </c>
      <c r="IQ13" s="17">
        <v>65172</v>
      </c>
      <c r="IR13" s="17">
        <v>26796</v>
      </c>
      <c r="IS13" s="17">
        <v>9912</v>
      </c>
      <c r="IT13" s="17">
        <v>39825</v>
      </c>
      <c r="IU13" s="13">
        <f t="shared" si="148"/>
        <v>0.71482639807678228</v>
      </c>
      <c r="IV13" s="13">
        <f t="shared" si="149"/>
        <v>8.5722811185740266E-2</v>
      </c>
      <c r="IW13" s="13">
        <f t="shared" si="150"/>
        <v>9.1730051402158549E-2</v>
      </c>
      <c r="IX13" s="13">
        <f t="shared" si="151"/>
        <v>3.7715559709265337E-2</v>
      </c>
      <c r="IY13" s="13">
        <f t="shared" si="152"/>
        <v>1.3951210174587178E-2</v>
      </c>
      <c r="IZ13" s="13">
        <f t="shared" si="153"/>
        <v>5.6053969451466339E-2</v>
      </c>
      <c r="JA13" s="17">
        <v>710476</v>
      </c>
      <c r="JB13" s="17">
        <v>507867</v>
      </c>
      <c r="JC13" s="17">
        <v>60904</v>
      </c>
      <c r="JD13" s="17">
        <v>65172</v>
      </c>
      <c r="JE13" s="17">
        <v>29831</v>
      </c>
      <c r="JF13" s="17">
        <v>6877</v>
      </c>
      <c r="JG13" s="17">
        <v>39825</v>
      </c>
      <c r="JH13" s="13">
        <f t="shared" si="74"/>
        <v>0.71482639807678228</v>
      </c>
      <c r="JI13" s="13">
        <f t="shared" si="75"/>
        <v>8.5722811185740266E-2</v>
      </c>
      <c r="JJ13" s="13">
        <f t="shared" si="76"/>
        <v>9.1730051402158549E-2</v>
      </c>
      <c r="JK13" s="13">
        <f t="shared" si="77"/>
        <v>4.1987343696338796E-2</v>
      </c>
      <c r="JL13" s="13">
        <f t="shared" si="78"/>
        <v>9.679426187513723E-3</v>
      </c>
      <c r="JM13" s="13">
        <f t="shared" si="79"/>
        <v>5.6053969451466339E-2</v>
      </c>
      <c r="JN13" s="1">
        <v>62</v>
      </c>
      <c r="JO13" s="1">
        <v>37</v>
      </c>
      <c r="JP13" s="1">
        <v>11</v>
      </c>
      <c r="JQ13" s="1">
        <v>13</v>
      </c>
      <c r="JR13" s="1">
        <v>1</v>
      </c>
      <c r="JS13" s="1">
        <v>0</v>
      </c>
      <c r="JT13" s="11">
        <f t="shared" si="80"/>
        <v>0.59677419354838712</v>
      </c>
      <c r="JU13" s="11">
        <f t="shared" si="81"/>
        <v>0.17741935483870969</v>
      </c>
      <c r="JV13" s="11">
        <f t="shared" si="82"/>
        <v>0.20967741935483872</v>
      </c>
      <c r="JW13" s="11">
        <f t="shared" si="83"/>
        <v>1.6129032258064516E-2</v>
      </c>
      <c r="JX13" s="11">
        <f t="shared" si="84"/>
        <v>0</v>
      </c>
      <c r="JY13" s="29">
        <f>(JN13/J13)*100000</f>
        <v>4.9587464289027734</v>
      </c>
      <c r="JZ13" s="9">
        <v>55016645</v>
      </c>
      <c r="KA13" s="9">
        <v>7162790</v>
      </c>
      <c r="KB13" s="9">
        <v>1397511</v>
      </c>
      <c r="KC13" s="9"/>
      <c r="KD13" s="9"/>
      <c r="KE13" s="9">
        <v>430979</v>
      </c>
      <c r="KF13" s="9"/>
      <c r="KG13" s="9"/>
      <c r="KH13" s="9">
        <f t="shared" si="85"/>
        <v>7593769</v>
      </c>
      <c r="KI13" s="9">
        <f t="shared" si="86"/>
        <v>1397511</v>
      </c>
      <c r="KJ13" s="9">
        <f t="shared" si="87"/>
        <v>64007925</v>
      </c>
      <c r="KK13" t="e">
        <v>#N/A</v>
      </c>
      <c r="KL13" s="8" t="e">
        <v>#N/A</v>
      </c>
      <c r="KM13" s="8" t="e">
        <v>#N/A</v>
      </c>
      <c r="KN13" s="8" t="e">
        <v>#N/A</v>
      </c>
      <c r="KO13" s="8">
        <v>584497</v>
      </c>
      <c r="KP13" s="8">
        <v>121699</v>
      </c>
      <c r="KQ13" s="8">
        <v>209866</v>
      </c>
      <c r="KR13" s="8">
        <v>210522</v>
      </c>
      <c r="KS13" s="8">
        <v>42410</v>
      </c>
      <c r="KT13" s="13">
        <f t="shared" si="154"/>
        <v>0.2082115049350125</v>
      </c>
      <c r="KU13" s="13">
        <f t="shared" si="155"/>
        <v>0.35905402422938015</v>
      </c>
      <c r="KV13" s="13">
        <f t="shared" si="156"/>
        <v>0.36017635676487647</v>
      </c>
      <c r="KW13" s="13">
        <f t="shared" si="157"/>
        <v>7.25581140707309E-2</v>
      </c>
      <c r="KX13" s="17">
        <v>16275025</v>
      </c>
      <c r="KY13" s="15">
        <f t="shared" si="158"/>
        <v>27.844497063286894</v>
      </c>
      <c r="KZ13" s="8">
        <v>618032</v>
      </c>
      <c r="LA13" s="8">
        <v>40357</v>
      </c>
      <c r="LB13" s="8">
        <v>166489</v>
      </c>
      <c r="LC13" s="8">
        <v>273803</v>
      </c>
      <c r="LD13" s="8">
        <v>96009</v>
      </c>
      <c r="LE13" s="8">
        <v>41374</v>
      </c>
      <c r="LF13" s="13">
        <f t="shared" si="159"/>
        <v>6.5299207808009935E-2</v>
      </c>
      <c r="LG13" s="13">
        <f t="shared" si="160"/>
        <v>0.2693857275998654</v>
      </c>
      <c r="LH13" s="13">
        <f t="shared" si="161"/>
        <v>0.44302398581303232</v>
      </c>
      <c r="LI13" s="13">
        <f t="shared" si="162"/>
        <v>0.15534632510937946</v>
      </c>
      <c r="LJ13" s="13">
        <f t="shared" si="163"/>
        <v>6.6944753669712892E-2</v>
      </c>
      <c r="LK13" s="17" t="e">
        <v>#N/A</v>
      </c>
      <c r="LL13" s="17" t="e">
        <v>#N/A</v>
      </c>
      <c r="LM13" s="13" t="e">
        <f t="shared" si="49"/>
        <v>#N/A</v>
      </c>
      <c r="LN13" s="27" t="e">
        <v>#N/A</v>
      </c>
      <c r="LO13" s="27" t="e">
        <v>#N/A</v>
      </c>
      <c r="LP13" s="27" t="e">
        <v>#N/A</v>
      </c>
      <c r="LQ13" s="27" t="e">
        <v>#N/A</v>
      </c>
      <c r="LR13" s="27" t="e">
        <v>#N/A</v>
      </c>
      <c r="LS13" s="11" t="e">
        <f t="shared" si="90"/>
        <v>#N/A</v>
      </c>
      <c r="LT13" s="11" t="e">
        <f t="shared" si="91"/>
        <v>#N/A</v>
      </c>
      <c r="LU13" s="11" t="e">
        <f t="shared" si="92"/>
        <v>#N/A</v>
      </c>
      <c r="LV13" s="11" t="e">
        <f t="shared" si="93"/>
        <v>#N/A</v>
      </c>
      <c r="LW13" s="11" t="e">
        <f t="shared" si="94"/>
        <v>#N/A</v>
      </c>
      <c r="LX13" s="25" t="e">
        <v>#N/A</v>
      </c>
      <c r="LY13" s="25" t="e">
        <v>#N/A</v>
      </c>
      <c r="LZ13" s="25" t="e">
        <v>#N/A</v>
      </c>
      <c r="MA13" s="25" t="e">
        <v>#N/A</v>
      </c>
      <c r="MB13" s="22" t="e">
        <v>#N/A</v>
      </c>
      <c r="MC13" s="22" t="e">
        <v>#N/A</v>
      </c>
      <c r="MD13" s="1">
        <v>365</v>
      </c>
      <c r="ME13" s="1">
        <v>67</v>
      </c>
      <c r="MF13" s="1">
        <v>287</v>
      </c>
      <c r="MG13" s="1">
        <v>7</v>
      </c>
      <c r="MH13" s="1">
        <v>4</v>
      </c>
      <c r="MI13" s="1">
        <v>0</v>
      </c>
      <c r="MJ13" s="11">
        <f t="shared" si="95"/>
        <v>0.18356164383561643</v>
      </c>
      <c r="MK13" s="11">
        <f t="shared" si="96"/>
        <v>0.78630136986301369</v>
      </c>
      <c r="ML13" s="11">
        <f t="shared" si="97"/>
        <v>1.9178082191780823E-2</v>
      </c>
      <c r="MM13" s="11">
        <f t="shared" si="98"/>
        <v>1.0958904109589041E-2</v>
      </c>
      <c r="MN13" s="11">
        <f t="shared" si="99"/>
        <v>0</v>
      </c>
      <c r="MO13" s="26" t="e">
        <v>#N/A</v>
      </c>
      <c r="MP13" s="26" t="e">
        <v>#N/A</v>
      </c>
      <c r="MQ13" s="26" t="e">
        <v>#N/A</v>
      </c>
      <c r="MR13" s="26" t="e">
        <v>#N/A</v>
      </c>
      <c r="MS13" s="9">
        <v>1747615.83473895</v>
      </c>
      <c r="MT13" s="9">
        <v>2414233.7000000002</v>
      </c>
      <c r="MU13" s="9">
        <v>8.6</v>
      </c>
      <c r="MV13" s="9">
        <v>6207677.3239200003</v>
      </c>
      <c r="MW13" s="9">
        <v>10369535.4586589</v>
      </c>
      <c r="MX13" s="13">
        <v>5.45E-2</v>
      </c>
      <c r="MY13" s="13">
        <v>9.9499999999999991E-2</v>
      </c>
      <c r="MZ13" s="13">
        <v>0.17749999999999999</v>
      </c>
      <c r="NA13" s="13">
        <v>0.09</v>
      </c>
      <c r="NB13" s="13">
        <v>0.28600000000000003</v>
      </c>
      <c r="NC13" s="8">
        <v>2871</v>
      </c>
      <c r="ND13" s="8">
        <v>4413</v>
      </c>
      <c r="NE13" s="8">
        <v>1234</v>
      </c>
      <c r="NF13" s="8">
        <v>1274</v>
      </c>
      <c r="NG13" s="8">
        <v>3836</v>
      </c>
      <c r="NH13" s="38">
        <f t="shared" si="100"/>
        <v>0.21066921044907544</v>
      </c>
      <c r="NI13" s="38">
        <f t="shared" si="101"/>
        <v>0.32381860874669799</v>
      </c>
      <c r="NJ13" s="38">
        <f t="shared" si="102"/>
        <v>9.0548869973583801E-2</v>
      </c>
      <c r="NK13" s="38">
        <f t="shared" si="103"/>
        <v>9.3484003522160256E-2</v>
      </c>
      <c r="NL13" s="38">
        <f t="shared" si="104"/>
        <v>0.28147930730848253</v>
      </c>
      <c r="NM13" s="8">
        <v>1203380</v>
      </c>
      <c r="NN13" s="8">
        <v>164924</v>
      </c>
      <c r="NO13" s="11">
        <f t="shared" si="105"/>
        <v>0.1370506406953747</v>
      </c>
      <c r="NP13" s="13">
        <v>0.19399999999999998</v>
      </c>
      <c r="NQ13" s="13">
        <v>0.24199999999999999</v>
      </c>
      <c r="NR13" s="13" t="e">
        <v>#N/A</v>
      </c>
      <c r="NS13" s="9">
        <v>1371</v>
      </c>
      <c r="NT13" s="39">
        <v>112.74254000000001</v>
      </c>
      <c r="NU13" s="8">
        <v>3955</v>
      </c>
      <c r="NV13" s="16">
        <v>324.59219000000002</v>
      </c>
      <c r="NW13" s="8" t="e">
        <v>#N/A</v>
      </c>
      <c r="NX13" s="25" t="e">
        <v>#N/A</v>
      </c>
      <c r="NY13" s="39">
        <v>78.099999999999994</v>
      </c>
    </row>
    <row r="14" spans="1:389" x14ac:dyDescent="0.25">
      <c r="A14" s="3" t="s">
        <v>45</v>
      </c>
      <c r="B14" s="3" t="s">
        <v>0</v>
      </c>
      <c r="C14" s="3" t="s">
        <v>76</v>
      </c>
      <c r="D14" s="3" t="s">
        <v>91</v>
      </c>
      <c r="E14" s="3" t="s">
        <v>15</v>
      </c>
      <c r="F14" s="3" t="s">
        <v>16</v>
      </c>
      <c r="G14" s="3">
        <v>42003</v>
      </c>
      <c r="H14" s="3">
        <v>2020</v>
      </c>
      <c r="I14" s="3" t="str">
        <f t="shared" si="53"/>
        <v>Sum of 2020</v>
      </c>
      <c r="J14" s="8">
        <v>1249671</v>
      </c>
      <c r="K14" s="8" t="e">
        <v>#N/A</v>
      </c>
      <c r="L14" s="8" t="e">
        <v>#N/A</v>
      </c>
      <c r="M14" s="8" t="e">
        <v>#N/A</v>
      </c>
      <c r="N14" s="8" t="e">
        <v>#N/A</v>
      </c>
      <c r="O14" s="8" t="e">
        <v>#N/A</v>
      </c>
      <c r="P14" s="13" t="e">
        <f t="shared" si="106"/>
        <v>#N/A</v>
      </c>
      <c r="Q14" s="13" t="e">
        <f t="shared" si="107"/>
        <v>#N/A</v>
      </c>
      <c r="R14" s="13" t="e">
        <f t="shared" si="108"/>
        <v>#N/A</v>
      </c>
      <c r="S14" s="13" t="e">
        <f t="shared" si="109"/>
        <v>#N/A</v>
      </c>
      <c r="T14" s="15" t="e">
        <v>#N/A</v>
      </c>
      <c r="U14" s="15" t="e">
        <v>#N/A</v>
      </c>
      <c r="V14" s="15" t="e">
        <v>#N/A</v>
      </c>
      <c r="W14" s="17" t="e">
        <v>#N/A</v>
      </c>
      <c r="X14" s="17" t="e">
        <v>#N/A</v>
      </c>
      <c r="Y14" s="17" t="e">
        <v>#N/A</v>
      </c>
      <c r="Z14" s="17" t="e">
        <v>#N/A</v>
      </c>
      <c r="AA14" s="17" t="e">
        <v>#N/A</v>
      </c>
      <c r="AB14" s="17" t="e">
        <v>#N/A</v>
      </c>
      <c r="AC14" s="17" t="e">
        <v>#N/A</v>
      </c>
      <c r="AD14" s="13" t="e">
        <f t="shared" si="1"/>
        <v>#N/A</v>
      </c>
      <c r="AE14" s="13" t="e">
        <f t="shared" si="2"/>
        <v>#N/A</v>
      </c>
      <c r="AF14" s="13" t="e">
        <f t="shared" si="3"/>
        <v>#N/A</v>
      </c>
      <c r="AG14" s="13" t="e">
        <f t="shared" si="4"/>
        <v>#N/A</v>
      </c>
      <c r="AH14" s="13" t="e">
        <f t="shared" si="5"/>
        <v>#N/A</v>
      </c>
      <c r="AI14" s="13" t="e">
        <f t="shared" si="6"/>
        <v>#N/A</v>
      </c>
      <c r="AJ14" s="13" t="e">
        <f t="shared" si="7"/>
        <v>#N/A</v>
      </c>
      <c r="AK14" s="17" t="e">
        <v>#N/A</v>
      </c>
      <c r="AL14" s="17" t="e">
        <v>#N/A</v>
      </c>
      <c r="AM14" s="17" t="e">
        <v>#N/A</v>
      </c>
      <c r="AN14" s="17" t="e">
        <v>#N/A</v>
      </c>
      <c r="AO14" s="17" t="e">
        <v>#N/A</v>
      </c>
      <c r="AP14" s="13" t="e">
        <f t="shared" si="110"/>
        <v>#N/A</v>
      </c>
      <c r="AQ14" s="13" t="e">
        <f t="shared" si="164"/>
        <v>#N/A</v>
      </c>
      <c r="AR14" s="13" t="e">
        <f t="shared" si="165"/>
        <v>#N/A</v>
      </c>
      <c r="AS14" s="13" t="e">
        <f t="shared" si="166"/>
        <v>#N/A</v>
      </c>
      <c r="AT14" s="19" t="e">
        <v>#N/A</v>
      </c>
      <c r="AU14" s="17" t="e">
        <v>#N/A</v>
      </c>
      <c r="AV14" s="17" t="e">
        <v>#N/A</v>
      </c>
      <c r="AW14" s="17" t="e">
        <v>#N/A</v>
      </c>
      <c r="AX14" s="17" t="e">
        <v>#N/A</v>
      </c>
      <c r="AY14" s="17" t="e">
        <v>#N/A</v>
      </c>
      <c r="AZ14" s="17" t="e">
        <v>#N/A</v>
      </c>
      <c r="BA14" s="13" t="e">
        <f t="shared" si="167"/>
        <v>#N/A</v>
      </c>
      <c r="BB14" s="13" t="e">
        <f t="shared" si="168"/>
        <v>#N/A</v>
      </c>
      <c r="BC14" s="13" t="e">
        <f t="shared" si="169"/>
        <v>#N/A</v>
      </c>
      <c r="BD14" s="13" t="e">
        <f t="shared" si="170"/>
        <v>#N/A</v>
      </c>
      <c r="BE14" s="13" t="e">
        <f t="shared" si="171"/>
        <v>#N/A</v>
      </c>
      <c r="BF14" s="13" t="e">
        <f t="shared" si="9"/>
        <v>#N/A</v>
      </c>
      <c r="BG14" s="17" t="e">
        <v>#N/A</v>
      </c>
      <c r="BH14" s="17" t="e">
        <v>#N/A</v>
      </c>
      <c r="BI14" s="17" t="e">
        <v>#N/A</v>
      </c>
      <c r="BJ14" s="17" t="e">
        <v>#N/A</v>
      </c>
      <c r="BK14" s="17" t="e">
        <v>#N/A</v>
      </c>
      <c r="BL14" s="17" t="e">
        <v>#N/A</v>
      </c>
      <c r="BM14" s="13" t="e">
        <f t="shared" si="111"/>
        <v>#N/A</v>
      </c>
      <c r="BN14" s="13" t="e">
        <f t="shared" si="172"/>
        <v>#N/A</v>
      </c>
      <c r="BO14" s="13" t="e">
        <f t="shared" si="173"/>
        <v>#N/A</v>
      </c>
      <c r="BP14" s="13" t="e">
        <f t="shared" si="174"/>
        <v>#N/A</v>
      </c>
      <c r="BQ14" s="13" t="e">
        <f t="shared" si="175"/>
        <v>#N/A</v>
      </c>
      <c r="BR14" s="13" t="e">
        <f t="shared" si="56"/>
        <v>#N/A</v>
      </c>
      <c r="BS14" s="17" t="e">
        <v>#N/A</v>
      </c>
      <c r="BT14" s="17" t="e">
        <v>#N/A</v>
      </c>
      <c r="BU14" s="17" t="e">
        <v>#N/A</v>
      </c>
      <c r="BV14" s="17" t="e">
        <v>#N/A</v>
      </c>
      <c r="BW14" s="13" t="e">
        <f t="shared" si="112"/>
        <v>#N/A</v>
      </c>
      <c r="BX14" s="13" t="e">
        <f t="shared" si="176"/>
        <v>#N/A</v>
      </c>
      <c r="BY14" s="13" t="e">
        <f t="shared" si="177"/>
        <v>#N/A</v>
      </c>
      <c r="BZ14" s="13" t="e">
        <f t="shared" si="178"/>
        <v>#N/A</v>
      </c>
      <c r="CA14" s="13" t="e">
        <f t="shared" si="113"/>
        <v>#N/A</v>
      </c>
      <c r="CB14" s="8" t="e">
        <v>#N/A</v>
      </c>
      <c r="CC14" s="8" t="e">
        <v>#N/A</v>
      </c>
      <c r="CD14" s="13" t="e">
        <f t="shared" si="114"/>
        <v>#N/A</v>
      </c>
      <c r="CE14" s="8" t="e">
        <v>#N/A</v>
      </c>
      <c r="CF14" s="8" t="e">
        <v>#N/A</v>
      </c>
      <c r="CG14" s="13" t="e">
        <f t="shared" si="115"/>
        <v>#N/A</v>
      </c>
      <c r="CH14" s="5" t="e">
        <v>#N/A</v>
      </c>
      <c r="CI14" s="5" t="e">
        <f>CH14*VLOOKUP(H14,'R-CPI-U-RS'!$A$44:$O$54,15,FALSE)</f>
        <v>#N/A</v>
      </c>
      <c r="CJ14" s="5">
        <v>103116402</v>
      </c>
      <c r="CK14" s="5">
        <v>97688807</v>
      </c>
      <c r="CL14" s="9">
        <v>33435</v>
      </c>
      <c r="CM14" s="9">
        <v>16309</v>
      </c>
      <c r="CN14" s="9">
        <v>6418</v>
      </c>
      <c r="CO14" s="9">
        <v>4731</v>
      </c>
      <c r="CP14" s="9">
        <v>3608</v>
      </c>
      <c r="CQ14" s="9">
        <v>1356</v>
      </c>
      <c r="CR14" s="9">
        <v>695</v>
      </c>
      <c r="CS14" s="9">
        <v>370</v>
      </c>
      <c r="CT14" s="20">
        <v>39254230000</v>
      </c>
      <c r="CU14" s="20">
        <f>CT14*VLOOKUP(H14,'R-CPI-U-RS'!$A$44:$P$54,16,FALSE)</f>
        <v>46315455722.163864</v>
      </c>
      <c r="CV14" s="9">
        <v>2348</v>
      </c>
      <c r="CW14" s="9" t="e">
        <v>#N/A</v>
      </c>
      <c r="CX14" s="9" t="e">
        <v>#N/A</v>
      </c>
      <c r="CY14" s="9" t="e">
        <v>#N/A</v>
      </c>
      <c r="CZ14" s="9" t="e">
        <v>#N/A</v>
      </c>
      <c r="DA14" s="11" t="e">
        <f t="shared" si="116"/>
        <v>#N/A</v>
      </c>
      <c r="DB14" s="11" t="e">
        <f t="shared" si="117"/>
        <v>#N/A</v>
      </c>
      <c r="DC14" s="11" t="e">
        <f t="shared" si="118"/>
        <v>#N/A</v>
      </c>
      <c r="DD14" s="11" t="e">
        <f t="shared" si="119"/>
        <v>#N/A</v>
      </c>
      <c r="DE14" s="9">
        <v>701782</v>
      </c>
      <c r="DF14" s="9">
        <v>599923</v>
      </c>
      <c r="DG14" s="9">
        <v>29</v>
      </c>
      <c r="DH14" s="9">
        <v>2141</v>
      </c>
      <c r="DI14" s="9">
        <v>4042</v>
      </c>
      <c r="DJ14" s="9">
        <v>31738</v>
      </c>
      <c r="DK14" s="9">
        <v>33265</v>
      </c>
      <c r="DL14" s="9">
        <v>23562</v>
      </c>
      <c r="DM14" s="9">
        <v>70660</v>
      </c>
      <c r="DN14" s="9">
        <v>18526</v>
      </c>
      <c r="DO14" s="9">
        <v>16477</v>
      </c>
      <c r="DP14" s="9">
        <v>54191</v>
      </c>
      <c r="DQ14" s="9">
        <v>9557</v>
      </c>
      <c r="DR14" s="9">
        <v>56136</v>
      </c>
      <c r="DS14" s="9">
        <v>43760</v>
      </c>
      <c r="DT14" s="9">
        <v>35711</v>
      </c>
      <c r="DU14" s="9">
        <v>53343</v>
      </c>
      <c r="DV14" s="9">
        <v>140471</v>
      </c>
      <c r="DW14" s="9">
        <v>16079</v>
      </c>
      <c r="DX14" s="9">
        <v>62296</v>
      </c>
      <c r="DY14" s="9">
        <v>29744</v>
      </c>
      <c r="DZ14" s="9">
        <v>54</v>
      </c>
      <c r="EA14" s="9">
        <f t="shared" si="183"/>
        <v>67173</v>
      </c>
      <c r="EB14" s="9">
        <f t="shared" si="184"/>
        <v>63748</v>
      </c>
      <c r="EC14" s="9">
        <f t="shared" si="185"/>
        <v>135607</v>
      </c>
      <c r="ED14" s="9">
        <f t="shared" si="186"/>
        <v>193814</v>
      </c>
      <c r="EE14" s="9">
        <f t="shared" si="187"/>
        <v>116790</v>
      </c>
      <c r="EF14" s="9">
        <f t="shared" si="188"/>
        <v>124650</v>
      </c>
      <c r="EG14" s="11">
        <f t="shared" si="189"/>
        <v>9.5717758506202774E-2</v>
      </c>
      <c r="EH14" s="11">
        <f t="shared" si="190"/>
        <v>9.0837325551239564E-2</v>
      </c>
      <c r="EI14" s="11">
        <f t="shared" si="191"/>
        <v>0.19323237130618909</v>
      </c>
      <c r="EJ14" s="11">
        <f t="shared" si="192"/>
        <v>0.27617408254985165</v>
      </c>
      <c r="EK14" s="11">
        <f t="shared" si="193"/>
        <v>0.16641920140442473</v>
      </c>
      <c r="EL14" s="11">
        <f t="shared" si="194"/>
        <v>0.17761926068209216</v>
      </c>
      <c r="EM14" s="9" t="e">
        <v>#N/A</v>
      </c>
      <c r="EN14" s="9" t="e">
        <v>#N/A</v>
      </c>
      <c r="EO14" s="14" t="e">
        <f t="shared" si="120"/>
        <v>#N/A</v>
      </c>
      <c r="EP14" s="9">
        <v>656875</v>
      </c>
      <c r="EQ14" s="9">
        <v>599923</v>
      </c>
      <c r="ER14" s="11">
        <f t="shared" si="58"/>
        <v>8.6701427212178883E-2</v>
      </c>
      <c r="ES14" s="9">
        <v>82957</v>
      </c>
      <c r="ET14" s="9" t="e">
        <v>#N/A</v>
      </c>
      <c r="EU14" s="9" t="e">
        <v>#N/A</v>
      </c>
      <c r="EV14" s="9" t="e">
        <v>#N/A</v>
      </c>
      <c r="EW14" s="9" t="e">
        <v>#N/A</v>
      </c>
      <c r="EX14" s="9" t="e">
        <v>#N/A</v>
      </c>
      <c r="EY14" s="9" t="e">
        <v>#N/A</v>
      </c>
      <c r="EZ14" s="13" t="e">
        <f t="shared" si="121"/>
        <v>#N/A</v>
      </c>
      <c r="FA14" s="13" t="e">
        <f t="shared" si="122"/>
        <v>#N/A</v>
      </c>
      <c r="FB14" s="13" t="e">
        <f t="shared" si="123"/>
        <v>#N/A</v>
      </c>
      <c r="FC14" s="13" t="e">
        <f t="shared" si="124"/>
        <v>#N/A</v>
      </c>
      <c r="FD14" s="13" t="e">
        <f t="shared" si="125"/>
        <v>#N/A</v>
      </c>
      <c r="FE14" s="13" t="e">
        <f t="shared" si="126"/>
        <v>#N/A</v>
      </c>
      <c r="FF14" s="9">
        <v>256</v>
      </c>
      <c r="FG14" s="9">
        <v>67972</v>
      </c>
      <c r="FH14" s="9">
        <v>1559</v>
      </c>
      <c r="FI14" s="9">
        <v>15375</v>
      </c>
      <c r="FJ14" s="9">
        <v>2192</v>
      </c>
      <c r="FK14" s="9">
        <f t="shared" si="59"/>
        <v>68228</v>
      </c>
      <c r="FL14" s="9">
        <f t="shared" si="60"/>
        <v>16934</v>
      </c>
      <c r="FM14" s="9">
        <f t="shared" si="61"/>
        <v>2192</v>
      </c>
      <c r="FN14" s="9">
        <v>228855</v>
      </c>
      <c r="FO14" s="9">
        <v>111660</v>
      </c>
      <c r="FP14" s="9">
        <v>449239</v>
      </c>
      <c r="FQ14" s="9">
        <f t="shared" si="62"/>
        <v>117195</v>
      </c>
      <c r="FR14" s="8" t="e">
        <v>#N/A</v>
      </c>
      <c r="FS14" s="8" t="e">
        <v>#N/A</v>
      </c>
      <c r="FT14" s="13" t="e">
        <f t="shared" si="127"/>
        <v>#N/A</v>
      </c>
      <c r="FU14" s="8" t="e">
        <v>#N/A</v>
      </c>
      <c r="FV14" s="8" t="e">
        <v>#N/A</v>
      </c>
      <c r="FW14" s="8" t="e">
        <v>#N/A</v>
      </c>
      <c r="FX14" s="13" t="e">
        <f t="shared" si="128"/>
        <v>#N/A</v>
      </c>
      <c r="FY14" s="13" t="e">
        <f t="shared" si="129"/>
        <v>#N/A</v>
      </c>
      <c r="FZ14" s="17" t="e">
        <v>#N/A</v>
      </c>
      <c r="GA14" s="17" t="e">
        <v>#N/A</v>
      </c>
      <c r="GB14" s="17" t="e">
        <v>#N/A</v>
      </c>
      <c r="GC14" s="17" t="e">
        <v>#N/A</v>
      </c>
      <c r="GD14" s="17" t="e">
        <v>#N/A</v>
      </c>
      <c r="GE14" s="13" t="e">
        <f t="shared" si="63"/>
        <v>#N/A</v>
      </c>
      <c r="GF14" s="13" t="e">
        <f t="shared" si="64"/>
        <v>#N/A</v>
      </c>
      <c r="GG14" s="13" t="e">
        <f t="shared" si="65"/>
        <v>#N/A</v>
      </c>
      <c r="GH14" s="13" t="e">
        <f t="shared" si="66"/>
        <v>#N/A</v>
      </c>
      <c r="GI14" s="13" t="e">
        <f t="shared" si="67"/>
        <v>#N/A</v>
      </c>
      <c r="GJ14" t="e">
        <v>#N/A</v>
      </c>
      <c r="GK14" s="8" t="e">
        <v>#N/A</v>
      </c>
      <c r="GL14" s="8" t="e">
        <v>#N/A</v>
      </c>
      <c r="GM14" s="8" t="e">
        <v>#N/A</v>
      </c>
      <c r="GN14" s="8" t="e">
        <v>#N/A</v>
      </c>
      <c r="GO14" s="8" t="e">
        <v>#N/A</v>
      </c>
      <c r="GP14" s="13" t="e">
        <f t="shared" si="130"/>
        <v>#N/A</v>
      </c>
      <c r="GQ14" s="13" t="e">
        <f t="shared" si="131"/>
        <v>#N/A</v>
      </c>
      <c r="GR14" s="13" t="e">
        <f t="shared" si="132"/>
        <v>#N/A</v>
      </c>
      <c r="GS14" s="13" t="e">
        <f t="shared" si="133"/>
        <v>#N/A</v>
      </c>
      <c r="GT14" s="13" t="e">
        <f t="shared" si="134"/>
        <v>#N/A</v>
      </c>
      <c r="GU14" s="21">
        <v>182098.943786196</v>
      </c>
      <c r="GV14" s="21">
        <f>GU14*VLOOKUP(H14,'R-CPI-U-RS'!$A$44:$O$54,15,FALSE)</f>
        <v>221167.96612687933</v>
      </c>
      <c r="GW14" s="9">
        <v>1330</v>
      </c>
      <c r="GX14" s="9">
        <v>26</v>
      </c>
      <c r="GY14" s="9">
        <v>40</v>
      </c>
      <c r="GZ14" s="9">
        <v>578</v>
      </c>
      <c r="HA14" s="9">
        <f t="shared" si="69"/>
        <v>644</v>
      </c>
      <c r="HB14" s="8" t="e">
        <v>#N/A</v>
      </c>
      <c r="HC14" s="8" t="e">
        <v>#N/A</v>
      </c>
      <c r="HD14" s="8" t="e">
        <v>#N/A</v>
      </c>
      <c r="HE14" s="8" t="e">
        <v>#N/A</v>
      </c>
      <c r="HF14" s="8" t="e">
        <v>#N/A</v>
      </c>
      <c r="HG14" s="13" t="e">
        <f t="shared" si="135"/>
        <v>#N/A</v>
      </c>
      <c r="HH14" s="13" t="e">
        <f t="shared" si="179"/>
        <v>#N/A</v>
      </c>
      <c r="HI14" s="13" t="e">
        <f t="shared" si="180"/>
        <v>#N/A</v>
      </c>
      <c r="HJ14" s="13" t="e">
        <f t="shared" si="181"/>
        <v>#N/A</v>
      </c>
      <c r="HK14" s="13" t="e">
        <f t="shared" si="182"/>
        <v>#N/A</v>
      </c>
      <c r="HL14" s="5" t="e">
        <v>#N/A</v>
      </c>
      <c r="HM14" s="5" t="e">
        <f>HL14*VLOOKUP(H14,'R-CPI-U-RS'!$A$44:$O$54,15,FALSE)</f>
        <v>#N/A</v>
      </c>
      <c r="HN14" s="17" t="e">
        <v>#N/A</v>
      </c>
      <c r="HO14" s="17" t="e">
        <v>#N/A</v>
      </c>
      <c r="HP14" s="17" t="e">
        <v>#N/A</v>
      </c>
      <c r="HQ14" s="17" t="e">
        <v>#N/A</v>
      </c>
      <c r="HR14" s="17" t="e">
        <v>#N/A</v>
      </c>
      <c r="HS14" s="17" t="e">
        <v>#N/A</v>
      </c>
      <c r="HT14" s="13" t="e">
        <f t="shared" si="136"/>
        <v>#N/A</v>
      </c>
      <c r="HU14" s="13" t="e">
        <f t="shared" si="137"/>
        <v>#N/A</v>
      </c>
      <c r="HV14" s="13" t="e">
        <f t="shared" si="138"/>
        <v>#N/A</v>
      </c>
      <c r="HW14" s="13" t="e">
        <f t="shared" si="139"/>
        <v>#N/A</v>
      </c>
      <c r="HX14" s="13" t="e">
        <f t="shared" si="140"/>
        <v>#N/A</v>
      </c>
      <c r="HY14" s="13" t="e">
        <f t="shared" si="141"/>
        <v>#N/A</v>
      </c>
      <c r="HZ14" s="13" t="e">
        <v>#N/A</v>
      </c>
      <c r="IA14" s="17" t="e">
        <v>#N/A</v>
      </c>
      <c r="IB14" s="17" t="e">
        <v>#N/A</v>
      </c>
      <c r="IC14" s="17" t="e">
        <v>#N/A</v>
      </c>
      <c r="ID14" s="17" t="e">
        <v>#N/A</v>
      </c>
      <c r="IE14" s="17" t="e">
        <v>#N/A</v>
      </c>
      <c r="IF14" s="17" t="e">
        <v>#N/A</v>
      </c>
      <c r="IG14" s="13" t="e">
        <f t="shared" si="142"/>
        <v>#N/A</v>
      </c>
      <c r="IH14" s="13" t="e">
        <f t="shared" si="143"/>
        <v>#N/A</v>
      </c>
      <c r="II14" s="13" t="e">
        <f t="shared" si="144"/>
        <v>#N/A</v>
      </c>
      <c r="IJ14" s="13" t="e">
        <f t="shared" si="145"/>
        <v>#N/A</v>
      </c>
      <c r="IK14" s="13" t="e">
        <f t="shared" si="146"/>
        <v>#N/A</v>
      </c>
      <c r="IL14" s="13" t="e">
        <f t="shared" si="147"/>
        <v>#N/A</v>
      </c>
      <c r="IM14" s="13" t="e">
        <v>#N/A</v>
      </c>
      <c r="IN14" s="17" t="e">
        <v>#N/A</v>
      </c>
      <c r="IO14" s="17" t="e">
        <v>#N/A</v>
      </c>
      <c r="IP14" s="17" t="e">
        <v>#N/A</v>
      </c>
      <c r="IQ14" s="17" t="e">
        <v>#N/A</v>
      </c>
      <c r="IR14" s="17" t="e">
        <v>#N/A</v>
      </c>
      <c r="IS14" s="17" t="e">
        <v>#N/A</v>
      </c>
      <c r="IT14" s="17" t="e">
        <v>#N/A</v>
      </c>
      <c r="IU14" s="13" t="e">
        <f t="shared" si="148"/>
        <v>#N/A</v>
      </c>
      <c r="IV14" s="13" t="e">
        <f t="shared" si="149"/>
        <v>#N/A</v>
      </c>
      <c r="IW14" s="13" t="e">
        <f t="shared" si="150"/>
        <v>#N/A</v>
      </c>
      <c r="IX14" s="13" t="e">
        <f t="shared" si="151"/>
        <v>#N/A</v>
      </c>
      <c r="IY14" s="13" t="e">
        <f t="shared" si="152"/>
        <v>#N/A</v>
      </c>
      <c r="IZ14" s="13" t="e">
        <f t="shared" si="153"/>
        <v>#N/A</v>
      </c>
      <c r="JA14" s="17" t="e">
        <v>#N/A</v>
      </c>
      <c r="JB14" s="17" t="e">
        <v>#N/A</v>
      </c>
      <c r="JC14" s="17" t="e">
        <v>#N/A</v>
      </c>
      <c r="JD14" s="17" t="e">
        <v>#N/A</v>
      </c>
      <c r="JE14" s="17" t="e">
        <v>#N/A</v>
      </c>
      <c r="JF14" s="17" t="e">
        <v>#N/A</v>
      </c>
      <c r="JG14" s="17" t="e">
        <v>#N/A</v>
      </c>
      <c r="JH14" s="13" t="e">
        <f t="shared" si="74"/>
        <v>#N/A</v>
      </c>
      <c r="JI14" s="13" t="e">
        <f t="shared" si="75"/>
        <v>#N/A</v>
      </c>
      <c r="JJ14" s="13" t="e">
        <f t="shared" si="76"/>
        <v>#N/A</v>
      </c>
      <c r="JK14" s="13" t="e">
        <f t="shared" si="77"/>
        <v>#N/A</v>
      </c>
      <c r="JL14" s="13" t="e">
        <f t="shared" si="78"/>
        <v>#N/A</v>
      </c>
      <c r="JM14" s="13" t="e">
        <f t="shared" si="79"/>
        <v>#N/A</v>
      </c>
      <c r="JN14" s="1">
        <v>60</v>
      </c>
      <c r="JO14" s="1">
        <v>43</v>
      </c>
      <c r="JP14" s="1">
        <v>7</v>
      </c>
      <c r="JQ14" s="1">
        <v>9</v>
      </c>
      <c r="JR14" s="1">
        <v>1</v>
      </c>
      <c r="JS14" s="1">
        <v>0</v>
      </c>
      <c r="JT14" s="11">
        <f t="shared" si="80"/>
        <v>0.71666666666666667</v>
      </c>
      <c r="JU14" s="11">
        <f t="shared" si="81"/>
        <v>0.11666666666666667</v>
      </c>
      <c r="JV14" s="11">
        <f t="shared" si="82"/>
        <v>0.15</v>
      </c>
      <c r="JW14" s="11">
        <f t="shared" si="83"/>
        <v>1.6666666666666666E-2</v>
      </c>
      <c r="JX14" s="11">
        <f t="shared" si="84"/>
        <v>0</v>
      </c>
      <c r="JY14" s="29">
        <f>(JN14/J14)*100000</f>
        <v>4.8012636926038939</v>
      </c>
      <c r="JZ14" s="9">
        <v>44772584</v>
      </c>
      <c r="KA14" s="9">
        <v>5572417</v>
      </c>
      <c r="KB14" s="9">
        <v>1091093</v>
      </c>
      <c r="KC14" s="9"/>
      <c r="KD14" s="9"/>
      <c r="KE14" s="9">
        <v>351056</v>
      </c>
      <c r="KF14" s="9"/>
      <c r="KG14" s="9"/>
      <c r="KH14" s="9">
        <f t="shared" si="85"/>
        <v>5923473</v>
      </c>
      <c r="KI14" s="9">
        <f t="shared" si="86"/>
        <v>1091093</v>
      </c>
      <c r="KJ14" s="9">
        <f t="shared" si="87"/>
        <v>51787150</v>
      </c>
      <c r="KK14" t="e">
        <v>#N/A</v>
      </c>
      <c r="KL14" s="8" t="e">
        <v>#N/A</v>
      </c>
      <c r="KM14" s="8" t="e">
        <v>#N/A</v>
      </c>
      <c r="KN14" s="8" t="e">
        <v>#N/A</v>
      </c>
      <c r="KO14" s="8" t="e">
        <v>#N/A</v>
      </c>
      <c r="KP14" s="8" t="e">
        <v>#N/A</v>
      </c>
      <c r="KQ14" s="8" t="e">
        <v>#N/A</v>
      </c>
      <c r="KR14" s="8" t="e">
        <v>#N/A</v>
      </c>
      <c r="KS14" s="8" t="e">
        <v>#N/A</v>
      </c>
      <c r="KT14" s="13" t="e">
        <f t="shared" si="154"/>
        <v>#N/A</v>
      </c>
      <c r="KU14" s="13" t="e">
        <f t="shared" si="155"/>
        <v>#N/A</v>
      </c>
      <c r="KV14" s="13" t="e">
        <f t="shared" si="156"/>
        <v>#N/A</v>
      </c>
      <c r="KW14" s="13" t="e">
        <f t="shared" si="157"/>
        <v>#N/A</v>
      </c>
      <c r="KX14" s="17" t="e">
        <v>#N/A</v>
      </c>
      <c r="KY14" s="15" t="e">
        <f t="shared" si="158"/>
        <v>#N/A</v>
      </c>
      <c r="KZ14" s="8" t="e">
        <v>#N/A</v>
      </c>
      <c r="LA14" s="8" t="e">
        <v>#N/A</v>
      </c>
      <c r="LB14" s="8" t="e">
        <v>#N/A</v>
      </c>
      <c r="LC14" s="8" t="e">
        <v>#N/A</v>
      </c>
      <c r="LD14" s="8" t="e">
        <v>#N/A</v>
      </c>
      <c r="LE14" s="8" t="e">
        <v>#N/A</v>
      </c>
      <c r="LF14" s="13" t="e">
        <f t="shared" si="159"/>
        <v>#N/A</v>
      </c>
      <c r="LG14" s="13" t="e">
        <f t="shared" si="160"/>
        <v>#N/A</v>
      </c>
      <c r="LH14" s="13" t="e">
        <f t="shared" si="161"/>
        <v>#N/A</v>
      </c>
      <c r="LI14" s="13" t="e">
        <f t="shared" si="162"/>
        <v>#N/A</v>
      </c>
      <c r="LJ14" s="13" t="e">
        <f t="shared" si="163"/>
        <v>#N/A</v>
      </c>
      <c r="LK14" s="17" t="e">
        <v>#N/A</v>
      </c>
      <c r="LL14" s="17" t="e">
        <v>#N/A</v>
      </c>
      <c r="LM14" s="13" t="e">
        <f t="shared" si="49"/>
        <v>#N/A</v>
      </c>
      <c r="LN14" s="27" t="e">
        <v>#N/A</v>
      </c>
      <c r="LO14" s="27" t="e">
        <v>#N/A</v>
      </c>
      <c r="LP14" s="27" t="e">
        <v>#N/A</v>
      </c>
      <c r="LQ14" s="27" t="e">
        <v>#N/A</v>
      </c>
      <c r="LR14" s="27" t="e">
        <v>#N/A</v>
      </c>
      <c r="LS14" s="11" t="e">
        <f t="shared" si="90"/>
        <v>#N/A</v>
      </c>
      <c r="LT14" s="11" t="e">
        <f t="shared" si="91"/>
        <v>#N/A</v>
      </c>
      <c r="LU14" s="11" t="e">
        <f t="shared" si="92"/>
        <v>#N/A</v>
      </c>
      <c r="LV14" s="11" t="e">
        <f t="shared" si="93"/>
        <v>#N/A</v>
      </c>
      <c r="LW14" s="11" t="e">
        <f t="shared" si="94"/>
        <v>#N/A</v>
      </c>
      <c r="LX14" s="25">
        <v>729.94978317690004</v>
      </c>
      <c r="LY14" s="25">
        <v>534.99161713139995</v>
      </c>
      <c r="LZ14" s="25">
        <v>194.95816604550001</v>
      </c>
      <c r="MA14" s="25">
        <v>1713.23840190378</v>
      </c>
      <c r="MB14" s="22">
        <v>0.73291564633802597</v>
      </c>
      <c r="MC14" s="22">
        <v>0.9758535653114</v>
      </c>
      <c r="MD14" s="1">
        <v>366</v>
      </c>
      <c r="ME14" s="1">
        <v>138</v>
      </c>
      <c r="MF14" s="1">
        <v>218</v>
      </c>
      <c r="MG14" s="1">
        <v>10</v>
      </c>
      <c r="MH14" s="1">
        <v>0</v>
      </c>
      <c r="MI14" s="1">
        <v>0</v>
      </c>
      <c r="MJ14" s="11">
        <f t="shared" si="95"/>
        <v>0.37704918032786883</v>
      </c>
      <c r="MK14" s="11">
        <f t="shared" si="96"/>
        <v>0.59562841530054644</v>
      </c>
      <c r="ML14" s="11">
        <f t="shared" si="97"/>
        <v>2.7322404371584699E-2</v>
      </c>
      <c r="MM14" s="11">
        <f t="shared" si="98"/>
        <v>0</v>
      </c>
      <c r="MN14" s="11">
        <f t="shared" si="99"/>
        <v>0</v>
      </c>
      <c r="MO14" s="26" t="e">
        <v>#N/A</v>
      </c>
      <c r="MP14" s="26" t="e">
        <v>#N/A</v>
      </c>
      <c r="MQ14" s="26" t="e">
        <v>#N/A</v>
      </c>
      <c r="MR14" s="26" t="e">
        <v>#N/A</v>
      </c>
      <c r="MS14" s="9">
        <v>1560558.4473015401</v>
      </c>
      <c r="MT14" s="9">
        <v>2160445.4900000002</v>
      </c>
      <c r="MU14" s="9">
        <v>14</v>
      </c>
      <c r="MV14" s="9">
        <v>5677689.6459100004</v>
      </c>
      <c r="MW14" s="9">
        <v>9398707.5832115393</v>
      </c>
      <c r="MX14" s="13">
        <v>6.1500000000000006E-2</v>
      </c>
      <c r="MY14" s="13">
        <v>9.9499999999999991E-2</v>
      </c>
      <c r="MZ14" s="13">
        <v>0.1525</v>
      </c>
      <c r="NA14" s="13">
        <v>9.4499999999999987E-2</v>
      </c>
      <c r="NB14" s="13">
        <v>0.32799999999999996</v>
      </c>
      <c r="NC14" s="8">
        <v>2853</v>
      </c>
      <c r="ND14" s="8">
        <v>4536</v>
      </c>
      <c r="NE14" s="8">
        <v>1171</v>
      </c>
      <c r="NF14" s="8">
        <v>1336</v>
      </c>
      <c r="NG14" s="8">
        <v>5301</v>
      </c>
      <c r="NH14" s="38">
        <f t="shared" si="100"/>
        <v>0.1877344212673554</v>
      </c>
      <c r="NI14" s="38">
        <f t="shared" si="101"/>
        <v>0.29847996315062181</v>
      </c>
      <c r="NJ14" s="38">
        <f t="shared" si="102"/>
        <v>7.7054681845101003E-2</v>
      </c>
      <c r="NK14" s="38">
        <f t="shared" si="103"/>
        <v>8.7912087912087919E-2</v>
      </c>
      <c r="NL14" s="38">
        <f t="shared" si="104"/>
        <v>0.34881884582483386</v>
      </c>
      <c r="NM14" s="8" t="e">
        <v>#N/A</v>
      </c>
      <c r="NN14" s="8" t="e">
        <v>#N/A</v>
      </c>
      <c r="NO14" s="11" t="e">
        <f t="shared" si="105"/>
        <v>#N/A</v>
      </c>
      <c r="NP14" s="13">
        <v>0.22</v>
      </c>
      <c r="NQ14" s="13">
        <v>0.21600000000000003</v>
      </c>
      <c r="NR14" s="13" t="e">
        <v>#N/A</v>
      </c>
      <c r="NS14" s="9">
        <v>1385</v>
      </c>
      <c r="NT14" s="39">
        <v>114.33449</v>
      </c>
      <c r="NU14" s="8">
        <v>4247</v>
      </c>
      <c r="NV14" s="16">
        <v>349.24694</v>
      </c>
      <c r="NW14" s="8" t="e">
        <v>#N/A</v>
      </c>
      <c r="NX14" s="25" t="e">
        <v>#N/A</v>
      </c>
      <c r="NY14" s="39" t="e">
        <v>#N/A</v>
      </c>
    </row>
    <row r="15" spans="1:389" x14ac:dyDescent="0.25">
      <c r="A15" s="3" t="s">
        <v>45</v>
      </c>
      <c r="B15" s="3" t="s">
        <v>0</v>
      </c>
      <c r="C15" s="3" t="s">
        <v>76</v>
      </c>
      <c r="D15" s="3" t="s">
        <v>91</v>
      </c>
      <c r="E15" s="3" t="s">
        <v>15</v>
      </c>
      <c r="F15" s="3" t="s">
        <v>16</v>
      </c>
      <c r="G15" s="3">
        <v>42003</v>
      </c>
      <c r="H15" s="3">
        <v>2021</v>
      </c>
      <c r="I15" s="3" t="str">
        <f t="shared" si="53"/>
        <v>Sum of 2021</v>
      </c>
      <c r="J15" s="8">
        <v>1245440</v>
      </c>
      <c r="K15" s="8">
        <v>1238090</v>
      </c>
      <c r="L15" s="8">
        <v>232461</v>
      </c>
      <c r="M15" s="8">
        <v>289592</v>
      </c>
      <c r="N15" s="8">
        <v>472063</v>
      </c>
      <c r="O15" s="8">
        <v>243974</v>
      </c>
      <c r="P15" s="13">
        <f t="shared" si="106"/>
        <v>0.18775775589819804</v>
      </c>
      <c r="Q15" s="13">
        <f t="shared" si="107"/>
        <v>0.23390222035554767</v>
      </c>
      <c r="R15" s="13">
        <f t="shared" si="108"/>
        <v>0.38128326696766796</v>
      </c>
      <c r="S15" s="13">
        <f t="shared" si="109"/>
        <v>0.19705675677858636</v>
      </c>
      <c r="T15" s="15">
        <v>40.6</v>
      </c>
      <c r="U15" s="15">
        <v>39.4</v>
      </c>
      <c r="V15" s="15">
        <v>42</v>
      </c>
      <c r="W15" s="17">
        <v>941493</v>
      </c>
      <c r="X15" s="17">
        <v>144444</v>
      </c>
      <c r="Y15" s="17">
        <v>50205</v>
      </c>
      <c r="Z15" s="17">
        <v>7917</v>
      </c>
      <c r="AA15" s="17">
        <v>64111</v>
      </c>
      <c r="AB15" s="17">
        <v>29920</v>
      </c>
      <c r="AC15" s="17">
        <v>296597</v>
      </c>
      <c r="AD15" s="13">
        <f t="shared" si="1"/>
        <v>0.76043987109176236</v>
      </c>
      <c r="AE15" s="13">
        <f t="shared" si="2"/>
        <v>0.11666680128262082</v>
      </c>
      <c r="AF15" s="13">
        <f t="shared" si="3"/>
        <v>4.0550363866924052E-2</v>
      </c>
      <c r="AG15" s="13">
        <f t="shared" si="4"/>
        <v>6.3945270537683046E-3</v>
      </c>
      <c r="AH15" s="13">
        <f t="shared" si="5"/>
        <v>5.1782180616917993E-2</v>
      </c>
      <c r="AI15" s="13">
        <f t="shared" si="6"/>
        <v>2.4166256088006526E-2</v>
      </c>
      <c r="AJ15" s="13">
        <f t="shared" si="7"/>
        <v>0.23956012890823769</v>
      </c>
      <c r="AK15" s="17">
        <v>545892</v>
      </c>
      <c r="AL15" s="17">
        <v>193728</v>
      </c>
      <c r="AM15" s="17">
        <v>189951</v>
      </c>
      <c r="AN15" s="17">
        <v>77381</v>
      </c>
      <c r="AO15" s="17">
        <v>84832</v>
      </c>
      <c r="AP15" s="13">
        <f t="shared" si="110"/>
        <v>0.3548833835264118</v>
      </c>
      <c r="AQ15" s="13">
        <f t="shared" si="164"/>
        <v>0.34796443252511483</v>
      </c>
      <c r="AR15" s="13">
        <f t="shared" si="165"/>
        <v>0.14175148197812021</v>
      </c>
      <c r="AS15" s="13">
        <f t="shared" si="166"/>
        <v>0.15540070197035311</v>
      </c>
      <c r="AT15" s="19">
        <v>2.2000000000000002</v>
      </c>
      <c r="AU15" s="17">
        <v>1175002</v>
      </c>
      <c r="AV15" s="17">
        <v>1084544</v>
      </c>
      <c r="AW15" s="17">
        <v>18243</v>
      </c>
      <c r="AX15" s="17">
        <v>39905</v>
      </c>
      <c r="AY15" s="17">
        <v>25058</v>
      </c>
      <c r="AZ15" s="17">
        <v>7252</v>
      </c>
      <c r="BA15" s="13">
        <f t="shared" si="167"/>
        <v>0.92301459912408657</v>
      </c>
      <c r="BB15" s="13">
        <f t="shared" si="168"/>
        <v>1.5525931019691882E-2</v>
      </c>
      <c r="BC15" s="13">
        <f t="shared" si="169"/>
        <v>3.3961644320605409E-2</v>
      </c>
      <c r="BD15" s="13">
        <f t="shared" si="170"/>
        <v>2.1325921147368261E-2</v>
      </c>
      <c r="BE15" s="13">
        <f t="shared" si="171"/>
        <v>6.1719043882478494E-3</v>
      </c>
      <c r="BF15" s="13">
        <f t="shared" si="9"/>
        <v>7.6985400875913407E-2</v>
      </c>
      <c r="BG15" s="17">
        <v>1225234</v>
      </c>
      <c r="BH15" s="17">
        <v>1066610</v>
      </c>
      <c r="BI15" s="17">
        <v>96633</v>
      </c>
      <c r="BJ15" s="17">
        <v>22898</v>
      </c>
      <c r="BK15" s="17">
        <v>33225</v>
      </c>
      <c r="BL15" s="17">
        <v>5868</v>
      </c>
      <c r="BM15" s="13">
        <f t="shared" si="111"/>
        <v>0.87053575072190292</v>
      </c>
      <c r="BN15" s="13">
        <f t="shared" si="172"/>
        <v>7.8869016041017467E-2</v>
      </c>
      <c r="BO15" s="13">
        <f t="shared" si="173"/>
        <v>1.8688674979636544E-2</v>
      </c>
      <c r="BP15" s="13">
        <f t="shared" si="174"/>
        <v>2.7117269027793874E-2</v>
      </c>
      <c r="BQ15" s="13">
        <f t="shared" si="175"/>
        <v>4.7892892296491933E-3</v>
      </c>
      <c r="BR15" s="13">
        <f t="shared" si="56"/>
        <v>0.12946424927809708</v>
      </c>
      <c r="BS15" s="17">
        <v>922381</v>
      </c>
      <c r="BT15" s="17">
        <v>225353</v>
      </c>
      <c r="BU15" s="17">
        <v>11308</v>
      </c>
      <c r="BV15" s="17">
        <v>79048</v>
      </c>
      <c r="BW15" s="13">
        <f t="shared" si="112"/>
        <v>0.74500319039811325</v>
      </c>
      <c r="BX15" s="13">
        <f t="shared" si="176"/>
        <v>0.18201665468584674</v>
      </c>
      <c r="BY15" s="13">
        <f t="shared" si="177"/>
        <v>9.1334232567907014E-3</v>
      </c>
      <c r="BZ15" s="13">
        <f t="shared" si="178"/>
        <v>6.3846731659249326E-2</v>
      </c>
      <c r="CA15" s="13">
        <f t="shared" si="113"/>
        <v>0.25499680960188675</v>
      </c>
      <c r="CB15" s="8">
        <v>1205851</v>
      </c>
      <c r="CC15" s="8">
        <v>138584</v>
      </c>
      <c r="CD15" s="13">
        <f t="shared" si="114"/>
        <v>0.11492630515710482</v>
      </c>
      <c r="CE15" s="8">
        <v>229992</v>
      </c>
      <c r="CF15" s="8">
        <v>32298</v>
      </c>
      <c r="CG15" s="13">
        <f t="shared" si="115"/>
        <v>0.14043097151205258</v>
      </c>
      <c r="CH15" s="5">
        <v>69091</v>
      </c>
      <c r="CI15" s="5">
        <f>CH15*VLOOKUP(H15,'R-CPI-U-RS'!$A$44:$O$54,15,FALSE)</f>
        <v>80046.561873747502</v>
      </c>
      <c r="CJ15" s="5">
        <v>110980876</v>
      </c>
      <c r="CK15" s="5">
        <v>101416207</v>
      </c>
      <c r="CL15" s="9">
        <v>33552</v>
      </c>
      <c r="CM15" s="9">
        <v>17104</v>
      </c>
      <c r="CN15" s="9">
        <v>6456</v>
      </c>
      <c r="CO15" s="9">
        <v>4448</v>
      </c>
      <c r="CP15" s="9">
        <v>3455</v>
      </c>
      <c r="CQ15" s="9">
        <v>1188</v>
      </c>
      <c r="CR15" s="9">
        <v>609</v>
      </c>
      <c r="CS15" s="9">
        <v>346</v>
      </c>
      <c r="CT15" s="20">
        <v>41598351000</v>
      </c>
      <c r="CU15" s="20">
        <f>CT15*VLOOKUP(H15,'R-CPI-U-RS'!$A$44:$P$54,16,FALSE)</f>
        <v>46818985732.214432</v>
      </c>
      <c r="CV15" s="9">
        <v>2631</v>
      </c>
      <c r="CW15" s="9">
        <v>1040212</v>
      </c>
      <c r="CX15" s="9">
        <v>88814</v>
      </c>
      <c r="CY15" s="9">
        <v>32692</v>
      </c>
      <c r="CZ15" s="9">
        <v>41105</v>
      </c>
      <c r="DA15" s="11">
        <f t="shared" si="116"/>
        <v>0.8648088704655631</v>
      </c>
      <c r="DB15" s="11">
        <f t="shared" si="117"/>
        <v>7.3837962859040776E-2</v>
      </c>
      <c r="DC15" s="11">
        <f t="shared" si="118"/>
        <v>2.7179393809396726E-2</v>
      </c>
      <c r="DD15" s="11">
        <f t="shared" si="119"/>
        <v>3.4173772865999402E-2</v>
      </c>
      <c r="DE15" s="9">
        <v>658058</v>
      </c>
      <c r="DF15" s="9">
        <v>606071</v>
      </c>
      <c r="DG15" s="9">
        <v>15</v>
      </c>
      <c r="DH15" s="9">
        <v>1262</v>
      </c>
      <c r="DI15" s="9">
        <v>3037</v>
      </c>
      <c r="DJ15" s="9">
        <v>30154</v>
      </c>
      <c r="DK15" s="9">
        <v>32180</v>
      </c>
      <c r="DL15" s="9">
        <v>22423</v>
      </c>
      <c r="DM15" s="9">
        <v>66762</v>
      </c>
      <c r="DN15" s="9">
        <v>17966</v>
      </c>
      <c r="DO15" s="9">
        <v>14969</v>
      </c>
      <c r="DP15" s="9">
        <v>53014</v>
      </c>
      <c r="DQ15" s="9">
        <v>8924</v>
      </c>
      <c r="DR15" s="9">
        <v>57982</v>
      </c>
      <c r="DS15" s="9">
        <v>45675</v>
      </c>
      <c r="DT15" s="9">
        <v>33228</v>
      </c>
      <c r="DU15" s="9">
        <v>49533</v>
      </c>
      <c r="DV15" s="9">
        <v>135617</v>
      </c>
      <c r="DW15" s="9">
        <v>10152</v>
      </c>
      <c r="DX15" s="9">
        <v>48629</v>
      </c>
      <c r="DY15" s="9">
        <v>26514</v>
      </c>
      <c r="DZ15" s="9">
        <v>22</v>
      </c>
      <c r="EA15" s="9">
        <f t="shared" si="183"/>
        <v>63611</v>
      </c>
      <c r="EB15" s="9">
        <f t="shared" si="184"/>
        <v>61938</v>
      </c>
      <c r="EC15" s="9">
        <f t="shared" si="185"/>
        <v>136885</v>
      </c>
      <c r="ED15" s="9">
        <f t="shared" si="186"/>
        <v>185150</v>
      </c>
      <c r="EE15" s="9">
        <f t="shared" si="187"/>
        <v>110188</v>
      </c>
      <c r="EF15" s="9">
        <f t="shared" si="188"/>
        <v>100286</v>
      </c>
      <c r="EG15" s="11">
        <f t="shared" si="189"/>
        <v>9.6664731680186244E-2</v>
      </c>
      <c r="EH15" s="11">
        <f t="shared" si="190"/>
        <v>9.4122402584574619E-2</v>
      </c>
      <c r="EI15" s="11">
        <f t="shared" si="191"/>
        <v>0.20801357935014847</v>
      </c>
      <c r="EJ15" s="11">
        <f t="shared" si="192"/>
        <v>0.2813581781545092</v>
      </c>
      <c r="EK15" s="11">
        <f t="shared" si="193"/>
        <v>0.16744420704557958</v>
      </c>
      <c r="EL15" s="11">
        <f t="shared" si="194"/>
        <v>0.15239690118500193</v>
      </c>
      <c r="EM15" s="9">
        <v>1033672</v>
      </c>
      <c r="EN15" s="9">
        <v>666083</v>
      </c>
      <c r="EO15" s="14">
        <f t="shared" si="120"/>
        <v>0.6443852595407441</v>
      </c>
      <c r="EP15" s="9">
        <v>641972</v>
      </c>
      <c r="EQ15" s="9">
        <v>606071</v>
      </c>
      <c r="ER15" s="11">
        <f t="shared" si="58"/>
        <v>5.5922999756998749E-2</v>
      </c>
      <c r="ES15" s="9">
        <v>87448</v>
      </c>
      <c r="ET15" s="9">
        <v>901520</v>
      </c>
      <c r="EU15" s="9">
        <v>41798</v>
      </c>
      <c r="EV15" s="9">
        <v>229308</v>
      </c>
      <c r="EW15" s="9">
        <v>222657</v>
      </c>
      <c r="EX15" s="9">
        <v>174215</v>
      </c>
      <c r="EY15" s="9">
        <v>233542</v>
      </c>
      <c r="EZ15" s="13">
        <f t="shared" si="121"/>
        <v>4.6363918715059009E-2</v>
      </c>
      <c r="FA15" s="13">
        <f t="shared" si="122"/>
        <v>0.25435708581063093</v>
      </c>
      <c r="FB15" s="13">
        <f t="shared" si="123"/>
        <v>0.24697954565622504</v>
      </c>
      <c r="FC15" s="13">
        <f t="shared" si="124"/>
        <v>0.19324585145088297</v>
      </c>
      <c r="FD15" s="13">
        <f t="shared" si="125"/>
        <v>0.25905359836720204</v>
      </c>
      <c r="FE15" s="13">
        <f t="shared" si="126"/>
        <v>0.45229944981808501</v>
      </c>
      <c r="FF15" s="9">
        <v>279</v>
      </c>
      <c r="FG15" s="9">
        <v>69515</v>
      </c>
      <c r="FH15" s="9">
        <v>1240</v>
      </c>
      <c r="FI15" s="9">
        <v>14342</v>
      </c>
      <c r="FJ15" s="9">
        <v>2172</v>
      </c>
      <c r="FK15" s="9">
        <f t="shared" si="59"/>
        <v>69794</v>
      </c>
      <c r="FL15" s="9">
        <f t="shared" si="60"/>
        <v>15582</v>
      </c>
      <c r="FM15" s="9">
        <f t="shared" si="61"/>
        <v>2172</v>
      </c>
      <c r="FN15" s="9">
        <v>239033</v>
      </c>
      <c r="FO15" s="9">
        <v>116570</v>
      </c>
      <c r="FP15" s="9">
        <v>448059</v>
      </c>
      <c r="FQ15" s="9">
        <f t="shared" si="62"/>
        <v>122463</v>
      </c>
      <c r="FR15" s="8">
        <v>604124</v>
      </c>
      <c r="FS15" s="8">
        <v>58232</v>
      </c>
      <c r="FT15" s="13">
        <f t="shared" si="127"/>
        <v>9.6390807185279842E-2</v>
      </c>
      <c r="FU15" s="8">
        <v>545892</v>
      </c>
      <c r="FV15" s="8">
        <v>359615</v>
      </c>
      <c r="FW15" s="8">
        <v>186277</v>
      </c>
      <c r="FX15" s="13">
        <f t="shared" si="128"/>
        <v>0.6587658364658211</v>
      </c>
      <c r="FY15" s="13">
        <f t="shared" si="129"/>
        <v>0.3412341635341789</v>
      </c>
      <c r="FZ15" s="17">
        <v>58627</v>
      </c>
      <c r="GA15" s="17">
        <v>77754</v>
      </c>
      <c r="GB15" s="17">
        <v>135818</v>
      </c>
      <c r="GC15" s="17">
        <v>160683</v>
      </c>
      <c r="GD15" s="17">
        <v>171242</v>
      </c>
      <c r="GE15" s="13">
        <f t="shared" si="63"/>
        <v>9.7044646463308862E-2</v>
      </c>
      <c r="GF15" s="13">
        <f t="shared" si="64"/>
        <v>0.12870536512371633</v>
      </c>
      <c r="GG15" s="13">
        <f t="shared" si="65"/>
        <v>0.22481808370466991</v>
      </c>
      <c r="GH15" s="13">
        <f t="shared" si="66"/>
        <v>0.26597685243426844</v>
      </c>
      <c r="GI15" s="13">
        <f t="shared" si="67"/>
        <v>0.28345505227403645</v>
      </c>
      <c r="GJ15">
        <v>1957</v>
      </c>
      <c r="GK15" s="8">
        <v>438300</v>
      </c>
      <c r="GL15" s="8">
        <v>54895</v>
      </c>
      <c r="GM15" s="8">
        <v>46548</v>
      </c>
      <c r="GN15" s="8">
        <v>60141</v>
      </c>
      <c r="GO15" s="8">
        <v>4240</v>
      </c>
      <c r="GP15" s="13">
        <f t="shared" si="130"/>
        <v>0.72551330521548552</v>
      </c>
      <c r="GQ15" s="13">
        <f t="shared" si="131"/>
        <v>9.0867106752918272E-2</v>
      </c>
      <c r="GR15" s="13">
        <f t="shared" si="132"/>
        <v>7.7050406870112761E-2</v>
      </c>
      <c r="GS15" s="13">
        <f t="shared" si="133"/>
        <v>9.955075448086817E-2</v>
      </c>
      <c r="GT15" s="13">
        <f t="shared" si="134"/>
        <v>7.0184266806152381E-3</v>
      </c>
      <c r="GU15" s="21">
        <v>217454.88935710699</v>
      </c>
      <c r="GV15" s="21">
        <f>GU15*VLOOKUP(H15,'R-CPI-U-RS'!$A$44:$O$54,15,FALSE)</f>
        <v>251936.08799514527</v>
      </c>
      <c r="GW15" s="9">
        <v>1407</v>
      </c>
      <c r="GX15" s="9">
        <v>40</v>
      </c>
      <c r="GY15" s="9">
        <v>28</v>
      </c>
      <c r="GZ15" s="9">
        <v>788</v>
      </c>
      <c r="HA15" s="9">
        <f t="shared" si="69"/>
        <v>856</v>
      </c>
      <c r="HB15" s="8">
        <v>83984</v>
      </c>
      <c r="HC15" s="8">
        <v>185154</v>
      </c>
      <c r="HD15" s="8">
        <v>135873</v>
      </c>
      <c r="HE15" s="8">
        <v>134414</v>
      </c>
      <c r="HF15" s="8">
        <v>6467</v>
      </c>
      <c r="HG15" s="13">
        <f t="shared" si="135"/>
        <v>0.15384728114718663</v>
      </c>
      <c r="HH15" s="13">
        <f t="shared" si="179"/>
        <v>0.33917698006199026</v>
      </c>
      <c r="HI15" s="13">
        <f t="shared" si="180"/>
        <v>0.24890088149304257</v>
      </c>
      <c r="HJ15" s="13">
        <f t="shared" si="181"/>
        <v>0.24622819165695778</v>
      </c>
      <c r="HK15" s="13">
        <f t="shared" si="182"/>
        <v>1.1846665640822727E-2</v>
      </c>
      <c r="HL15" s="5">
        <v>1002</v>
      </c>
      <c r="HM15" s="5">
        <f>HL15*VLOOKUP(H15,'R-CPI-U-RS'!$A$44:$O$54,15,FALSE)</f>
        <v>1160.8842685370741</v>
      </c>
      <c r="HN15" s="17">
        <v>93814</v>
      </c>
      <c r="HO15" s="17">
        <v>142393</v>
      </c>
      <c r="HP15" s="17">
        <v>59104</v>
      </c>
      <c r="HQ15" s="17">
        <v>24068</v>
      </c>
      <c r="HR15" s="17">
        <v>36562</v>
      </c>
      <c r="HS15" s="17">
        <v>3674</v>
      </c>
      <c r="HT15" s="13">
        <f t="shared" si="136"/>
        <v>0.2608734340892343</v>
      </c>
      <c r="HU15" s="13">
        <f t="shared" si="137"/>
        <v>0.39595956787119557</v>
      </c>
      <c r="HV15" s="13">
        <f t="shared" si="138"/>
        <v>0.16435354476314948</v>
      </c>
      <c r="HW15" s="13">
        <f t="shared" si="139"/>
        <v>6.6927130403348023E-2</v>
      </c>
      <c r="HX15" s="13">
        <f t="shared" si="140"/>
        <v>0.1016698413581191</v>
      </c>
      <c r="HY15" s="13">
        <f t="shared" si="141"/>
        <v>1.0216481514953493E-2</v>
      </c>
      <c r="HZ15" s="13">
        <v>0.154</v>
      </c>
      <c r="IA15" s="17">
        <v>11130</v>
      </c>
      <c r="IB15" s="17">
        <v>37602</v>
      </c>
      <c r="IC15" s="17">
        <v>43471</v>
      </c>
      <c r="ID15" s="17">
        <v>29564</v>
      </c>
      <c r="IE15" s="17">
        <v>53545</v>
      </c>
      <c r="IF15" s="17">
        <v>10965</v>
      </c>
      <c r="IG15" s="13">
        <f t="shared" si="142"/>
        <v>5.9749727556273724E-2</v>
      </c>
      <c r="IH15" s="13">
        <f t="shared" si="143"/>
        <v>0.20186066986262394</v>
      </c>
      <c r="II15" s="13">
        <f t="shared" si="144"/>
        <v>0.23336751182378931</v>
      </c>
      <c r="IJ15" s="13">
        <f t="shared" si="145"/>
        <v>0.15870987829952168</v>
      </c>
      <c r="IK15" s="13">
        <f t="shared" si="146"/>
        <v>0.2874482625337535</v>
      </c>
      <c r="IL15" s="13">
        <f t="shared" si="147"/>
        <v>5.8863949924037859E-2</v>
      </c>
      <c r="IM15" s="13">
        <v>0.28800000000000003</v>
      </c>
      <c r="IN15" s="17">
        <v>677604</v>
      </c>
      <c r="IO15" s="17">
        <v>425657</v>
      </c>
      <c r="IP15" s="17">
        <v>39909</v>
      </c>
      <c r="IQ15" s="17">
        <v>25607</v>
      </c>
      <c r="IR15" s="17">
        <v>16728</v>
      </c>
      <c r="IS15" s="17">
        <v>11175</v>
      </c>
      <c r="IT15" s="17">
        <v>158528</v>
      </c>
      <c r="IU15" s="13">
        <f t="shared" si="148"/>
        <v>0.62817958571673127</v>
      </c>
      <c r="IV15" s="13">
        <f t="shared" si="149"/>
        <v>5.8897232011617402E-2</v>
      </c>
      <c r="IW15" s="13">
        <f t="shared" si="150"/>
        <v>3.7790508910809262E-2</v>
      </c>
      <c r="IX15" s="13">
        <f t="shared" si="151"/>
        <v>2.4686985318858802E-2</v>
      </c>
      <c r="IY15" s="13">
        <f t="shared" si="152"/>
        <v>1.6491933341597747E-2</v>
      </c>
      <c r="IZ15" s="13">
        <f t="shared" si="153"/>
        <v>0.23395375470038549</v>
      </c>
      <c r="JA15" s="17">
        <v>677604</v>
      </c>
      <c r="JB15" s="17">
        <v>425657</v>
      </c>
      <c r="JC15" s="17">
        <v>39909</v>
      </c>
      <c r="JD15" s="17">
        <v>25607</v>
      </c>
      <c r="JE15" s="17">
        <v>18837</v>
      </c>
      <c r="JF15" s="17">
        <v>9066</v>
      </c>
      <c r="JG15" s="17">
        <v>158528</v>
      </c>
      <c r="JH15" s="13">
        <f t="shared" si="74"/>
        <v>0.62817958571673127</v>
      </c>
      <c r="JI15" s="13">
        <f t="shared" si="75"/>
        <v>5.8897232011617402E-2</v>
      </c>
      <c r="JJ15" s="13">
        <f t="shared" si="76"/>
        <v>3.7790508910809262E-2</v>
      </c>
      <c r="JK15" s="13">
        <f t="shared" si="77"/>
        <v>2.7799422671648928E-2</v>
      </c>
      <c r="JL15" s="13">
        <f t="shared" si="78"/>
        <v>1.3379495988807623E-2</v>
      </c>
      <c r="JM15" s="13">
        <f t="shared" si="79"/>
        <v>0.23395375470038549</v>
      </c>
      <c r="JN15" s="1">
        <v>68</v>
      </c>
      <c r="JO15" s="1">
        <v>42</v>
      </c>
      <c r="JP15" s="1">
        <v>9</v>
      </c>
      <c r="JQ15" s="1">
        <v>15</v>
      </c>
      <c r="JR15" s="1">
        <v>1</v>
      </c>
      <c r="JS15" s="1">
        <v>1</v>
      </c>
      <c r="JT15" s="11">
        <f t="shared" si="80"/>
        <v>0.61764705882352944</v>
      </c>
      <c r="JU15" s="11">
        <f t="shared" si="81"/>
        <v>0.13235294117647059</v>
      </c>
      <c r="JV15" s="11">
        <f t="shared" si="82"/>
        <v>0.22058823529411764</v>
      </c>
      <c r="JW15" s="11">
        <f t="shared" si="83"/>
        <v>1.4705882352941176E-2</v>
      </c>
      <c r="JX15" s="11">
        <f t="shared" si="84"/>
        <v>1.4705882352941176E-2</v>
      </c>
      <c r="JY15" s="29">
        <f>(JN15/J15)*100000</f>
        <v>5.4599177800616649</v>
      </c>
      <c r="JZ15" s="9">
        <v>20136048</v>
      </c>
      <c r="KA15" s="9">
        <v>1460121</v>
      </c>
      <c r="KB15" s="9">
        <v>667101</v>
      </c>
      <c r="KC15" s="9"/>
      <c r="KD15" s="9"/>
      <c r="KE15" s="9">
        <v>204830</v>
      </c>
      <c r="KF15" s="9"/>
      <c r="KG15" s="9"/>
      <c r="KH15" s="9">
        <f t="shared" si="85"/>
        <v>1664951</v>
      </c>
      <c r="KI15" s="9">
        <f t="shared" si="86"/>
        <v>667101</v>
      </c>
      <c r="KJ15" s="9">
        <f t="shared" si="87"/>
        <v>22468100</v>
      </c>
      <c r="KK15" t="e">
        <v>#N/A</v>
      </c>
      <c r="KL15" s="8" t="e">
        <v>#N/A</v>
      </c>
      <c r="KM15" s="8" t="e">
        <v>#N/A</v>
      </c>
      <c r="KN15" s="8" t="e">
        <v>#N/A</v>
      </c>
      <c r="KO15" s="8">
        <v>451430</v>
      </c>
      <c r="KP15" s="8">
        <v>103615</v>
      </c>
      <c r="KQ15" s="8">
        <v>188812</v>
      </c>
      <c r="KR15" s="8">
        <v>133623</v>
      </c>
      <c r="KS15" s="8">
        <v>25380</v>
      </c>
      <c r="KT15" s="13">
        <f t="shared" si="154"/>
        <v>0.22952617238553041</v>
      </c>
      <c r="KU15" s="13">
        <f t="shared" si="155"/>
        <v>0.41825310679396582</v>
      </c>
      <c r="KV15" s="13">
        <f t="shared" si="156"/>
        <v>0.29599937974879825</v>
      </c>
      <c r="KW15" s="13">
        <f t="shared" si="157"/>
        <v>5.6221341071705469E-2</v>
      </c>
      <c r="KX15" s="17">
        <v>11299855</v>
      </c>
      <c r="KY15" s="15">
        <f t="shared" si="158"/>
        <v>25.031245154287486</v>
      </c>
      <c r="KZ15" s="8">
        <v>604204</v>
      </c>
      <c r="LA15" s="8">
        <v>28992</v>
      </c>
      <c r="LB15" s="8">
        <v>163115</v>
      </c>
      <c r="LC15" s="8">
        <v>275089</v>
      </c>
      <c r="LD15" s="8">
        <v>98117</v>
      </c>
      <c r="LE15" s="8">
        <v>38891</v>
      </c>
      <c r="LF15" s="13">
        <f t="shared" si="159"/>
        <v>4.7983793553170784E-2</v>
      </c>
      <c r="LG15" s="13">
        <f t="shared" si="160"/>
        <v>0.26996676619155119</v>
      </c>
      <c r="LH15" s="13">
        <f t="shared" si="161"/>
        <v>0.45529159025759514</v>
      </c>
      <c r="LI15" s="13">
        <f t="shared" si="162"/>
        <v>0.16239051711011512</v>
      </c>
      <c r="LJ15" s="13">
        <f t="shared" si="163"/>
        <v>6.4367332887567769E-2</v>
      </c>
      <c r="LK15" s="17" t="e">
        <v>#N/A</v>
      </c>
      <c r="LL15" s="17" t="e">
        <v>#N/A</v>
      </c>
      <c r="LM15" s="13" t="e">
        <f t="shared" si="49"/>
        <v>#N/A</v>
      </c>
      <c r="LN15" s="27" t="e">
        <v>#N/A</v>
      </c>
      <c r="LO15" s="27" t="e">
        <v>#N/A</v>
      </c>
      <c r="LP15" s="27" t="e">
        <v>#N/A</v>
      </c>
      <c r="LQ15" s="27" t="e">
        <v>#N/A</v>
      </c>
      <c r="LR15" s="27" t="e">
        <v>#N/A</v>
      </c>
      <c r="LS15" s="11" t="e">
        <f t="shared" si="90"/>
        <v>#N/A</v>
      </c>
      <c r="LT15" s="11" t="e">
        <f t="shared" si="91"/>
        <v>#N/A</v>
      </c>
      <c r="LU15" s="11" t="e">
        <f t="shared" si="92"/>
        <v>#N/A</v>
      </c>
      <c r="LV15" s="11" t="e">
        <f t="shared" si="93"/>
        <v>#N/A</v>
      </c>
      <c r="LW15" s="11" t="e">
        <f t="shared" si="94"/>
        <v>#N/A</v>
      </c>
      <c r="LX15" s="25" t="e">
        <v>#N/A</v>
      </c>
      <c r="LY15" s="25" t="e">
        <v>#N/A</v>
      </c>
      <c r="LZ15" s="25" t="e">
        <v>#N/A</v>
      </c>
      <c r="MA15" s="25" t="e">
        <v>#N/A</v>
      </c>
      <c r="MB15" s="22" t="e">
        <v>#N/A</v>
      </c>
      <c r="MC15" s="22" t="e">
        <v>#N/A</v>
      </c>
      <c r="MD15" s="1">
        <v>365</v>
      </c>
      <c r="ME15" s="1">
        <v>118</v>
      </c>
      <c r="MF15" s="1">
        <v>240</v>
      </c>
      <c r="MG15" s="1">
        <v>6</v>
      </c>
      <c r="MH15" s="1">
        <v>1</v>
      </c>
      <c r="MI15" s="1">
        <v>0</v>
      </c>
      <c r="MJ15" s="11">
        <f t="shared" si="95"/>
        <v>0.32328767123287672</v>
      </c>
      <c r="MK15" s="11">
        <f t="shared" si="96"/>
        <v>0.65753424657534243</v>
      </c>
      <c r="ML15" s="11">
        <f t="shared" si="97"/>
        <v>1.643835616438356E-2</v>
      </c>
      <c r="MM15" s="11">
        <f t="shared" si="98"/>
        <v>2.7397260273972603E-3</v>
      </c>
      <c r="MN15" s="11">
        <f t="shared" si="99"/>
        <v>0</v>
      </c>
      <c r="MO15" s="26" t="e">
        <v>#N/A</v>
      </c>
      <c r="MP15" s="26" t="e">
        <v>#N/A</v>
      </c>
      <c r="MQ15" s="26" t="e">
        <v>#N/A</v>
      </c>
      <c r="MR15" s="26" t="e">
        <v>#N/A</v>
      </c>
      <c r="MS15" s="9">
        <v>1823202.21000282</v>
      </c>
      <c r="MT15" s="9">
        <v>2550579.6157</v>
      </c>
      <c r="MU15" s="9">
        <v>18</v>
      </c>
      <c r="MV15" s="9">
        <v>4713297.5084899999</v>
      </c>
      <c r="MW15" s="9">
        <v>9087097.3341928199</v>
      </c>
      <c r="MX15" s="13">
        <v>6.0999999999999999E-2</v>
      </c>
      <c r="MY15" s="13">
        <v>0.10550000000000001</v>
      </c>
      <c r="MZ15" s="13">
        <v>0.157</v>
      </c>
      <c r="NA15" s="13">
        <v>9.4E-2</v>
      </c>
      <c r="NB15" s="13">
        <v>0.3155</v>
      </c>
      <c r="NC15" s="8">
        <v>2792</v>
      </c>
      <c r="ND15" s="8">
        <v>4475</v>
      </c>
      <c r="NE15" s="8">
        <v>1065</v>
      </c>
      <c r="NF15" s="8">
        <v>1487</v>
      </c>
      <c r="NG15" s="8">
        <v>5432</v>
      </c>
      <c r="NH15" s="38">
        <f t="shared" si="100"/>
        <v>0.18306996262540162</v>
      </c>
      <c r="NI15" s="38">
        <f t="shared" si="101"/>
        <v>0.29342338207330665</v>
      </c>
      <c r="NJ15" s="38">
        <f t="shared" si="102"/>
        <v>6.9831486459904266E-2</v>
      </c>
      <c r="NK15" s="38">
        <f t="shared" si="103"/>
        <v>9.75018031604485E-2</v>
      </c>
      <c r="NL15" s="38">
        <f t="shared" si="104"/>
        <v>0.35617336568093894</v>
      </c>
      <c r="NM15" s="8">
        <v>1226020</v>
      </c>
      <c r="NN15" s="8">
        <v>165027</v>
      </c>
      <c r="NO15" s="11">
        <f t="shared" si="105"/>
        <v>0.13460384006786186</v>
      </c>
      <c r="NP15" s="13">
        <v>0.20300000000000001</v>
      </c>
      <c r="NQ15" s="13">
        <v>0.223</v>
      </c>
      <c r="NR15" s="13" t="e">
        <v>#N/A</v>
      </c>
      <c r="NS15" s="9">
        <v>1353</v>
      </c>
      <c r="NT15" s="39">
        <v>109.28122999999999</v>
      </c>
      <c r="NU15" s="8">
        <v>4650</v>
      </c>
      <c r="NV15" s="16">
        <v>383.86669999999998</v>
      </c>
      <c r="NW15" s="8" t="e">
        <v>#N/A</v>
      </c>
      <c r="NX15" s="25" t="e">
        <v>#N/A</v>
      </c>
      <c r="NY15" s="39" t="e">
        <v>#N/A</v>
      </c>
    </row>
    <row r="16" spans="1:389" x14ac:dyDescent="0.25">
      <c r="A16" s="3" t="s">
        <v>45</v>
      </c>
      <c r="B16" s="3" t="s">
        <v>0</v>
      </c>
      <c r="C16" s="3" t="s">
        <v>76</v>
      </c>
      <c r="D16" s="3" t="s">
        <v>91</v>
      </c>
      <c r="E16" s="3" t="s">
        <v>15</v>
      </c>
      <c r="F16" s="3" t="s">
        <v>16</v>
      </c>
      <c r="G16" s="3">
        <v>42003</v>
      </c>
      <c r="H16" s="3">
        <v>2022</v>
      </c>
      <c r="I16" s="3" t="str">
        <f t="shared" si="53"/>
        <v>Sum of 2022</v>
      </c>
      <c r="J16" s="8">
        <v>1233821</v>
      </c>
      <c r="K16" s="8">
        <v>1233253</v>
      </c>
      <c r="L16" s="8">
        <v>226309</v>
      </c>
      <c r="M16" s="8">
        <v>292065</v>
      </c>
      <c r="N16" s="8">
        <v>463796</v>
      </c>
      <c r="O16" s="8">
        <v>251083</v>
      </c>
      <c r="P16" s="13">
        <f t="shared" si="106"/>
        <v>0.18350573645472584</v>
      </c>
      <c r="Q16" s="13">
        <f t="shared" si="107"/>
        <v>0.23682488508035254</v>
      </c>
      <c r="R16" s="13">
        <f t="shared" si="108"/>
        <v>0.37607530652672244</v>
      </c>
      <c r="S16" s="13">
        <f t="shared" si="109"/>
        <v>0.20359407193819923</v>
      </c>
      <c r="T16" s="15">
        <v>40.700000000000003</v>
      </c>
      <c r="U16" s="15">
        <v>39.200000000000003</v>
      </c>
      <c r="V16" s="15">
        <v>42.2</v>
      </c>
      <c r="W16" s="17">
        <v>936450</v>
      </c>
      <c r="X16" s="17">
        <v>144175</v>
      </c>
      <c r="Y16" s="17">
        <v>53247</v>
      </c>
      <c r="Z16" s="17">
        <v>6751</v>
      </c>
      <c r="AA16" s="17">
        <v>61535</v>
      </c>
      <c r="AB16" s="17">
        <v>31095</v>
      </c>
      <c r="AC16" s="17">
        <v>296803</v>
      </c>
      <c r="AD16" s="13">
        <f t="shared" si="1"/>
        <v>0.75933324305718286</v>
      </c>
      <c r="AE16" s="13">
        <f t="shared" si="2"/>
        <v>0.11690626335391036</v>
      </c>
      <c r="AF16" s="13">
        <f t="shared" si="3"/>
        <v>4.3176055521454232E-2</v>
      </c>
      <c r="AG16" s="13">
        <f t="shared" si="4"/>
        <v>5.4741403426547515E-3</v>
      </c>
      <c r="AH16" s="13">
        <f t="shared" si="5"/>
        <v>4.9896493258074374E-2</v>
      </c>
      <c r="AI16" s="13">
        <f t="shared" si="6"/>
        <v>2.5213804466723375E-2</v>
      </c>
      <c r="AJ16" s="13">
        <f t="shared" si="7"/>
        <v>0.24066675694281708</v>
      </c>
      <c r="AK16" s="17">
        <v>539000</v>
      </c>
      <c r="AL16" s="17">
        <v>203933</v>
      </c>
      <c r="AM16" s="17">
        <v>189942</v>
      </c>
      <c r="AN16" s="17">
        <v>67118</v>
      </c>
      <c r="AO16" s="17">
        <v>78007</v>
      </c>
      <c r="AP16" s="13">
        <f t="shared" si="110"/>
        <v>0.37835435992578847</v>
      </c>
      <c r="AQ16" s="13">
        <f t="shared" si="164"/>
        <v>0.35239703153988866</v>
      </c>
      <c r="AR16" s="13">
        <f t="shared" si="165"/>
        <v>0.12452319109461966</v>
      </c>
      <c r="AS16" s="13">
        <f t="shared" si="166"/>
        <v>0.14472541743970316</v>
      </c>
      <c r="AT16" s="19">
        <v>2.2200000000000002</v>
      </c>
      <c r="AU16" s="17">
        <v>1172195</v>
      </c>
      <c r="AV16" s="17">
        <v>1077152</v>
      </c>
      <c r="AW16" s="17">
        <v>20187</v>
      </c>
      <c r="AX16" s="17">
        <v>39099</v>
      </c>
      <c r="AY16" s="17">
        <v>28646</v>
      </c>
      <c r="AZ16" s="17">
        <v>7111</v>
      </c>
      <c r="BA16" s="13">
        <f t="shared" si="167"/>
        <v>0.91891878057831677</v>
      </c>
      <c r="BB16" s="13">
        <f t="shared" si="168"/>
        <v>1.7221537372194898E-2</v>
      </c>
      <c r="BC16" s="13">
        <f t="shared" si="169"/>
        <v>3.335537175981812E-2</v>
      </c>
      <c r="BD16" s="13">
        <f t="shared" si="170"/>
        <v>2.4437913487090457E-2</v>
      </c>
      <c r="BE16" s="13">
        <f t="shared" si="171"/>
        <v>6.0663968025797751E-3</v>
      </c>
      <c r="BF16" s="13">
        <f t="shared" si="9"/>
        <v>8.1081219421683254E-2</v>
      </c>
      <c r="BG16" s="17">
        <v>1221423</v>
      </c>
      <c r="BH16" s="17">
        <v>1076682</v>
      </c>
      <c r="BI16" s="17">
        <v>91129</v>
      </c>
      <c r="BJ16" s="17">
        <v>18775</v>
      </c>
      <c r="BK16" s="17">
        <v>27029</v>
      </c>
      <c r="BL16" s="17">
        <v>7808</v>
      </c>
      <c r="BM16" s="13">
        <f t="shared" si="111"/>
        <v>0.88149805595604469</v>
      </c>
      <c r="BN16" s="13">
        <f t="shared" si="172"/>
        <v>7.4608878332895326E-2</v>
      </c>
      <c r="BO16" s="13">
        <f t="shared" si="173"/>
        <v>1.537141514446674E-2</v>
      </c>
      <c r="BP16" s="13">
        <f t="shared" si="174"/>
        <v>2.2129106787738564E-2</v>
      </c>
      <c r="BQ16" s="13">
        <f t="shared" si="175"/>
        <v>6.3925437788546636E-3</v>
      </c>
      <c r="BR16" s="13">
        <f t="shared" si="56"/>
        <v>0.1185019440439553</v>
      </c>
      <c r="BS16" s="17">
        <v>935595</v>
      </c>
      <c r="BT16" s="17">
        <v>216250</v>
      </c>
      <c r="BU16" s="17">
        <v>10079</v>
      </c>
      <c r="BV16" s="17">
        <v>71329</v>
      </c>
      <c r="BW16" s="13">
        <f t="shared" si="112"/>
        <v>0.75863995465650602</v>
      </c>
      <c r="BX16" s="13">
        <f t="shared" si="176"/>
        <v>0.17534925923553399</v>
      </c>
      <c r="BY16" s="13">
        <f t="shared" si="177"/>
        <v>8.1726944917222995E-3</v>
      </c>
      <c r="BZ16" s="13">
        <f t="shared" si="178"/>
        <v>5.7838091616237708E-2</v>
      </c>
      <c r="CA16" s="13">
        <f t="shared" si="113"/>
        <v>0.24136004534349401</v>
      </c>
      <c r="CB16" s="8">
        <v>1196305</v>
      </c>
      <c r="CC16" s="8">
        <v>136407</v>
      </c>
      <c r="CD16" s="13">
        <f t="shared" si="114"/>
        <v>0.11402359766113157</v>
      </c>
      <c r="CE16" s="8">
        <v>222308</v>
      </c>
      <c r="CF16" s="8">
        <v>32471</v>
      </c>
      <c r="CG16" s="13">
        <f t="shared" si="115"/>
        <v>0.14606311963582058</v>
      </c>
      <c r="CH16" s="5">
        <v>72031</v>
      </c>
      <c r="CI16" s="5">
        <f>CH16*VLOOKUP(H16,'R-CPI-U-RS'!$A$44:$O$54,15,FALSE)</f>
        <v>77205.880648899183</v>
      </c>
      <c r="CJ16" s="5">
        <v>119677336</v>
      </c>
      <c r="CK16" s="5">
        <v>103317684</v>
      </c>
      <c r="CL16" s="9">
        <v>33827</v>
      </c>
      <c r="CM16" s="9">
        <v>16911</v>
      </c>
      <c r="CN16" s="9">
        <v>6393</v>
      </c>
      <c r="CO16" s="9">
        <v>4577</v>
      </c>
      <c r="CP16" s="9">
        <v>3679</v>
      </c>
      <c r="CQ16" s="9">
        <v>1326</v>
      </c>
      <c r="CR16" s="9">
        <v>645</v>
      </c>
      <c r="CS16" s="9">
        <v>354</v>
      </c>
      <c r="CT16" s="20">
        <v>45197234000</v>
      </c>
      <c r="CU16" s="20">
        <f>CT16*VLOOKUP(H16,'R-CPI-U-RS'!$A$44:$P$54,16,FALSE)</f>
        <v>47061685367.786789</v>
      </c>
      <c r="CV16" s="9">
        <v>3124</v>
      </c>
      <c r="CW16" s="9">
        <v>1010769</v>
      </c>
      <c r="CX16" s="9">
        <v>101103</v>
      </c>
      <c r="CY16" s="9">
        <v>42622</v>
      </c>
      <c r="CZ16" s="9">
        <v>41192</v>
      </c>
      <c r="DA16" s="11">
        <f t="shared" si="116"/>
        <v>0.84534652074206773</v>
      </c>
      <c r="DB16" s="11">
        <f t="shared" si="117"/>
        <v>8.4556480547568508E-2</v>
      </c>
      <c r="DC16" s="11">
        <f t="shared" si="118"/>
        <v>3.5646482437696851E-2</v>
      </c>
      <c r="DD16" s="11">
        <f t="shared" si="119"/>
        <v>3.4450516272666903E-2</v>
      </c>
      <c r="DE16" s="9">
        <v>696939</v>
      </c>
      <c r="DF16" s="9">
        <v>613338</v>
      </c>
      <c r="DG16" s="9">
        <v>16</v>
      </c>
      <c r="DH16" s="9">
        <v>1346</v>
      </c>
      <c r="DI16" s="9">
        <v>2794</v>
      </c>
      <c r="DJ16" s="9">
        <v>31626</v>
      </c>
      <c r="DK16" s="9">
        <v>32423</v>
      </c>
      <c r="DL16" s="9">
        <v>22844</v>
      </c>
      <c r="DM16" s="9">
        <v>67468</v>
      </c>
      <c r="DN16" s="9">
        <v>19141</v>
      </c>
      <c r="DO16" s="9">
        <v>14869</v>
      </c>
      <c r="DP16" s="9">
        <v>54931</v>
      </c>
      <c r="DQ16" s="9">
        <v>9344</v>
      </c>
      <c r="DR16" s="9">
        <v>60994</v>
      </c>
      <c r="DS16" s="9">
        <v>51663</v>
      </c>
      <c r="DT16" s="9">
        <v>33694</v>
      </c>
      <c r="DU16" s="9">
        <v>52476</v>
      </c>
      <c r="DV16" s="9">
        <v>142567</v>
      </c>
      <c r="DW16" s="9">
        <v>13481</v>
      </c>
      <c r="DX16" s="9">
        <v>57262</v>
      </c>
      <c r="DY16" s="9">
        <v>27977</v>
      </c>
      <c r="DZ16" s="9">
        <v>23</v>
      </c>
      <c r="EA16" s="9">
        <f t="shared" si="183"/>
        <v>65411</v>
      </c>
      <c r="EB16" s="9">
        <f t="shared" si="184"/>
        <v>64275</v>
      </c>
      <c r="EC16" s="9">
        <f t="shared" si="185"/>
        <v>146351</v>
      </c>
      <c r="ED16" s="9">
        <f t="shared" si="186"/>
        <v>195043</v>
      </c>
      <c r="EE16" s="9">
        <f t="shared" si="187"/>
        <v>112247</v>
      </c>
      <c r="EF16" s="9">
        <f t="shared" si="188"/>
        <v>113612</v>
      </c>
      <c r="EG16" s="11">
        <f t="shared" si="189"/>
        <v>9.3854698904782194E-2</v>
      </c>
      <c r="EH16" s="11">
        <f t="shared" si="190"/>
        <v>9.2224714071102346E-2</v>
      </c>
      <c r="EI16" s="11">
        <f t="shared" si="191"/>
        <v>0.2099911183044714</v>
      </c>
      <c r="EJ16" s="11">
        <f t="shared" si="192"/>
        <v>0.27985663020723478</v>
      </c>
      <c r="EK16" s="11">
        <f t="shared" si="193"/>
        <v>0.16105713699477286</v>
      </c>
      <c r="EL16" s="11">
        <f t="shared" si="194"/>
        <v>0.16301570151763642</v>
      </c>
      <c r="EM16" s="9">
        <v>1032509</v>
      </c>
      <c r="EN16" s="9">
        <v>667398</v>
      </c>
      <c r="EO16" s="14">
        <f t="shared" si="120"/>
        <v>0.64638468042409314</v>
      </c>
      <c r="EP16" s="9">
        <v>638608</v>
      </c>
      <c r="EQ16" s="9">
        <v>613338</v>
      </c>
      <c r="ER16" s="11">
        <f t="shared" si="58"/>
        <v>3.9570440708541078E-2</v>
      </c>
      <c r="ES16" s="9">
        <v>90332</v>
      </c>
      <c r="ET16" s="9">
        <v>895920</v>
      </c>
      <c r="EU16" s="9">
        <v>41282</v>
      </c>
      <c r="EV16" s="9">
        <v>230614</v>
      </c>
      <c r="EW16" s="9">
        <v>222462</v>
      </c>
      <c r="EX16" s="9">
        <v>166717</v>
      </c>
      <c r="EY16" s="9">
        <v>234845</v>
      </c>
      <c r="EZ16" s="13">
        <f t="shared" si="121"/>
        <v>4.6077774801321546E-2</v>
      </c>
      <c r="FA16" s="13">
        <f t="shared" si="122"/>
        <v>0.25740467898919545</v>
      </c>
      <c r="FB16" s="13">
        <f t="shared" si="123"/>
        <v>0.24830565229038307</v>
      </c>
      <c r="FC16" s="13">
        <f t="shared" si="124"/>
        <v>0.1860846950620591</v>
      </c>
      <c r="FD16" s="13">
        <f t="shared" si="125"/>
        <v>0.26212719885704083</v>
      </c>
      <c r="FE16" s="13">
        <f t="shared" si="126"/>
        <v>0.44821189391909994</v>
      </c>
      <c r="FF16" s="9">
        <v>258</v>
      </c>
      <c r="FG16" s="9">
        <v>72185</v>
      </c>
      <c r="FH16" s="9">
        <v>1066</v>
      </c>
      <c r="FI16" s="9">
        <v>12961</v>
      </c>
      <c r="FJ16" s="9">
        <v>2000</v>
      </c>
      <c r="FK16" s="9">
        <f t="shared" si="59"/>
        <v>72443</v>
      </c>
      <c r="FL16" s="9">
        <f t="shared" si="60"/>
        <v>14027</v>
      </c>
      <c r="FM16" s="9">
        <f t="shared" si="61"/>
        <v>2000</v>
      </c>
      <c r="FN16" s="9">
        <v>251868</v>
      </c>
      <c r="FO16" s="9">
        <v>122224</v>
      </c>
      <c r="FP16" s="9">
        <v>460179</v>
      </c>
      <c r="FQ16" s="9">
        <f t="shared" si="62"/>
        <v>129644</v>
      </c>
      <c r="FR16" s="8">
        <v>606136</v>
      </c>
      <c r="FS16" s="8">
        <v>67136</v>
      </c>
      <c r="FT16" s="13">
        <f t="shared" si="127"/>
        <v>0.11076062137870049</v>
      </c>
      <c r="FU16" s="8">
        <v>539000</v>
      </c>
      <c r="FV16" s="8">
        <v>351979</v>
      </c>
      <c r="FW16" s="8">
        <v>187021</v>
      </c>
      <c r="FX16" s="13">
        <f t="shared" si="128"/>
        <v>0.65302226345083492</v>
      </c>
      <c r="FY16" s="13">
        <f t="shared" si="129"/>
        <v>0.34697773654916514</v>
      </c>
      <c r="FZ16" s="17">
        <v>67305</v>
      </c>
      <c r="GA16" s="17">
        <v>71906</v>
      </c>
      <c r="GB16" s="17">
        <v>136111</v>
      </c>
      <c r="GC16" s="17">
        <v>160600</v>
      </c>
      <c r="GD16" s="17">
        <v>170214</v>
      </c>
      <c r="GE16" s="13">
        <f t="shared" si="63"/>
        <v>0.11103943669407526</v>
      </c>
      <c r="GF16" s="13">
        <f t="shared" si="64"/>
        <v>0.11863014241028416</v>
      </c>
      <c r="GG16" s="13">
        <f t="shared" si="65"/>
        <v>0.22455521533121281</v>
      </c>
      <c r="GH16" s="13">
        <f t="shared" si="66"/>
        <v>0.26495703934430559</v>
      </c>
      <c r="GI16" s="13">
        <f t="shared" si="67"/>
        <v>0.28081816622012223</v>
      </c>
      <c r="GJ16">
        <v>1957</v>
      </c>
      <c r="GK16" s="8">
        <v>433404</v>
      </c>
      <c r="GL16" s="8">
        <v>53667</v>
      </c>
      <c r="GM16" s="8">
        <v>48228</v>
      </c>
      <c r="GN16" s="8">
        <v>65482</v>
      </c>
      <c r="GO16" s="8">
        <v>5355</v>
      </c>
      <c r="GP16" s="13">
        <f t="shared" si="130"/>
        <v>0.71502765056027029</v>
      </c>
      <c r="GQ16" s="13">
        <f t="shared" si="131"/>
        <v>8.8539535681761192E-2</v>
      </c>
      <c r="GR16" s="13">
        <f t="shared" si="132"/>
        <v>7.9566301952037163E-2</v>
      </c>
      <c r="GS16" s="13">
        <f t="shared" si="133"/>
        <v>0.10803186083651194</v>
      </c>
      <c r="GT16" s="13">
        <f t="shared" si="134"/>
        <v>8.8346509694194036E-3</v>
      </c>
      <c r="GU16" s="21">
        <v>228328.73012478399</v>
      </c>
      <c r="GV16" s="21">
        <f>GU16*VLOOKUP(H16,'R-CPI-U-RS'!$A$44:$O$54,15,FALSE)</f>
        <v>244732.41641416593</v>
      </c>
      <c r="GW16" s="9">
        <v>1158</v>
      </c>
      <c r="GX16" s="9">
        <v>10</v>
      </c>
      <c r="GY16" s="9">
        <v>7</v>
      </c>
      <c r="GZ16" s="9">
        <v>2231</v>
      </c>
      <c r="HA16" s="9">
        <f t="shared" si="69"/>
        <v>2248</v>
      </c>
      <c r="HB16" s="8">
        <v>74813</v>
      </c>
      <c r="HC16" s="8">
        <v>167570</v>
      </c>
      <c r="HD16" s="8">
        <v>139649</v>
      </c>
      <c r="HE16" s="8">
        <v>148846</v>
      </c>
      <c r="HF16" s="8">
        <v>8122</v>
      </c>
      <c r="HG16" s="13">
        <f t="shared" si="135"/>
        <v>0.1387996289424861</v>
      </c>
      <c r="HH16" s="13">
        <f t="shared" si="179"/>
        <v>0.31089053803339517</v>
      </c>
      <c r="HI16" s="13">
        <f t="shared" si="180"/>
        <v>0.25908905380333952</v>
      </c>
      <c r="HJ16" s="13">
        <f t="shared" si="181"/>
        <v>0.27615213358070501</v>
      </c>
      <c r="HK16" s="13">
        <f t="shared" si="182"/>
        <v>1.5068645640074211E-2</v>
      </c>
      <c r="HL16" s="5">
        <v>1076</v>
      </c>
      <c r="HM16" s="5">
        <f>HL16*VLOOKUP(H16,'R-CPI-U-RS'!$A$44:$O$54,15,FALSE)</f>
        <v>1153.3024333719582</v>
      </c>
      <c r="HN16" s="17">
        <v>93481</v>
      </c>
      <c r="HO16" s="17">
        <v>133521</v>
      </c>
      <c r="HP16" s="17">
        <v>61278</v>
      </c>
      <c r="HQ16" s="17">
        <v>24699</v>
      </c>
      <c r="HR16" s="17">
        <v>36600</v>
      </c>
      <c r="HS16" s="17">
        <v>2400</v>
      </c>
      <c r="HT16" s="13">
        <f t="shared" si="136"/>
        <v>0.26558686739833909</v>
      </c>
      <c r="HU16" s="13">
        <f t="shared" si="137"/>
        <v>0.37934365402481396</v>
      </c>
      <c r="HV16" s="13">
        <f t="shared" si="138"/>
        <v>0.17409561365876941</v>
      </c>
      <c r="HW16" s="13">
        <f t="shared" si="139"/>
        <v>7.0171800022160419E-2</v>
      </c>
      <c r="HX16" s="13">
        <f t="shared" si="140"/>
        <v>0.10398347628693758</v>
      </c>
      <c r="HY16" s="13">
        <f t="shared" si="141"/>
        <v>6.8185886089795131E-3</v>
      </c>
      <c r="HZ16" s="13">
        <v>0.157</v>
      </c>
      <c r="IA16" s="17">
        <v>9207</v>
      </c>
      <c r="IB16" s="17">
        <v>40469</v>
      </c>
      <c r="IC16" s="17">
        <v>46600</v>
      </c>
      <c r="ID16" s="17">
        <v>24691</v>
      </c>
      <c r="IE16" s="17">
        <v>52055</v>
      </c>
      <c r="IF16" s="17">
        <v>13999</v>
      </c>
      <c r="IG16" s="13">
        <f t="shared" si="142"/>
        <v>4.9229765641291619E-2</v>
      </c>
      <c r="IH16" s="13">
        <f t="shared" si="143"/>
        <v>0.21638746450933319</v>
      </c>
      <c r="II16" s="13">
        <f t="shared" si="144"/>
        <v>0.24916987931836532</v>
      </c>
      <c r="IJ16" s="13">
        <f t="shared" si="145"/>
        <v>0.13202260708690469</v>
      </c>
      <c r="IK16" s="13">
        <f t="shared" si="146"/>
        <v>0.27833772677934565</v>
      </c>
      <c r="IL16" s="13">
        <f t="shared" si="147"/>
        <v>7.4852556664759567E-2</v>
      </c>
      <c r="IM16" s="13">
        <v>0.27899999999999997</v>
      </c>
      <c r="IN16" s="17">
        <v>712727</v>
      </c>
      <c r="IO16" s="17">
        <v>466527</v>
      </c>
      <c r="IP16" s="17">
        <v>46411</v>
      </c>
      <c r="IQ16" s="17">
        <v>32642</v>
      </c>
      <c r="IR16" s="17">
        <v>24921</v>
      </c>
      <c r="IS16" s="17">
        <v>11123</v>
      </c>
      <c r="IT16" s="17">
        <v>131103</v>
      </c>
      <c r="IU16" s="13">
        <f t="shared" si="148"/>
        <v>0.65456619434930907</v>
      </c>
      <c r="IV16" s="13">
        <f t="shared" si="149"/>
        <v>6.5117499407206403E-2</v>
      </c>
      <c r="IW16" s="13">
        <f t="shared" si="150"/>
        <v>4.5798742014824749E-2</v>
      </c>
      <c r="IX16" s="13">
        <f t="shared" si="151"/>
        <v>3.4965702155243174E-2</v>
      </c>
      <c r="IY16" s="13">
        <f t="shared" si="152"/>
        <v>1.5606255971781622E-2</v>
      </c>
      <c r="IZ16" s="13">
        <f t="shared" si="153"/>
        <v>0.18394560610163499</v>
      </c>
      <c r="JA16" s="17">
        <v>712727</v>
      </c>
      <c r="JB16" s="17">
        <v>466527</v>
      </c>
      <c r="JC16" s="17">
        <v>46411</v>
      </c>
      <c r="JD16" s="17">
        <v>32642</v>
      </c>
      <c r="JE16" s="17">
        <v>27417</v>
      </c>
      <c r="JF16" s="17">
        <v>8627</v>
      </c>
      <c r="JG16" s="17">
        <v>131103</v>
      </c>
      <c r="JH16" s="13">
        <f t="shared" si="74"/>
        <v>0.65456619434930907</v>
      </c>
      <c r="JI16" s="13">
        <f t="shared" si="75"/>
        <v>6.5117499407206403E-2</v>
      </c>
      <c r="JJ16" s="13">
        <f t="shared" si="76"/>
        <v>4.5798742014824749E-2</v>
      </c>
      <c r="JK16" s="13">
        <f t="shared" si="77"/>
        <v>3.8467744311636853E-2</v>
      </c>
      <c r="JL16" s="13">
        <f t="shared" si="78"/>
        <v>1.210421381538794E-2</v>
      </c>
      <c r="JM16" s="13">
        <f t="shared" si="79"/>
        <v>0.18394560610163499</v>
      </c>
      <c r="JN16" s="1">
        <v>84</v>
      </c>
      <c r="JO16" s="1">
        <v>55</v>
      </c>
      <c r="JP16" s="1">
        <v>10</v>
      </c>
      <c r="JQ16" s="1">
        <v>16</v>
      </c>
      <c r="JR16" s="1">
        <v>1</v>
      </c>
      <c r="JS16" s="1">
        <v>1</v>
      </c>
      <c r="JT16" s="11">
        <f t="shared" si="80"/>
        <v>0.65476190476190477</v>
      </c>
      <c r="JU16" s="11">
        <f t="shared" si="81"/>
        <v>0.11904761904761904</v>
      </c>
      <c r="JV16" s="11">
        <f t="shared" si="82"/>
        <v>0.19047619047619047</v>
      </c>
      <c r="JW16" s="11">
        <f t="shared" si="83"/>
        <v>1.1904761904761904E-2</v>
      </c>
      <c r="JX16" s="11">
        <f t="shared" si="84"/>
        <v>1.1904761904761904E-2</v>
      </c>
      <c r="JY16" s="29">
        <f>(JN16/J16)*100000</f>
        <v>6.8081188438193223</v>
      </c>
      <c r="JZ16" s="9">
        <v>28946085</v>
      </c>
      <c r="KA16" s="9">
        <v>2195579</v>
      </c>
      <c r="KB16" s="9">
        <v>845865</v>
      </c>
      <c r="KC16" s="9"/>
      <c r="KD16" s="9"/>
      <c r="KE16" s="9">
        <v>341003</v>
      </c>
      <c r="KF16" s="9"/>
      <c r="KG16" s="9"/>
      <c r="KH16" s="9">
        <f t="shared" si="85"/>
        <v>2536582</v>
      </c>
      <c r="KI16" s="9">
        <f t="shared" si="86"/>
        <v>845865</v>
      </c>
      <c r="KJ16" s="9">
        <f t="shared" si="87"/>
        <v>32328532</v>
      </c>
      <c r="KK16" t="e">
        <v>#N/A</v>
      </c>
      <c r="KL16" s="8" t="e">
        <v>#N/A</v>
      </c>
      <c r="KM16" s="8" t="e">
        <v>#N/A</v>
      </c>
      <c r="KN16" s="8" t="e">
        <v>#N/A</v>
      </c>
      <c r="KO16" s="8">
        <v>496365</v>
      </c>
      <c r="KP16" s="8">
        <v>116395</v>
      </c>
      <c r="KQ16" s="8">
        <v>196820</v>
      </c>
      <c r="KR16" s="8">
        <v>155231</v>
      </c>
      <c r="KS16" s="8">
        <v>27919</v>
      </c>
      <c r="KT16" s="13">
        <f t="shared" si="154"/>
        <v>0.23449477702900084</v>
      </c>
      <c r="KU16" s="13">
        <f t="shared" si="155"/>
        <v>0.39652272017567719</v>
      </c>
      <c r="KV16" s="13">
        <f t="shared" si="156"/>
        <v>0.31273558772274435</v>
      </c>
      <c r="KW16" s="13">
        <f t="shared" si="157"/>
        <v>5.624691507257764E-2</v>
      </c>
      <c r="KX16" s="17">
        <v>12491415</v>
      </c>
      <c r="KY16" s="15">
        <f t="shared" si="158"/>
        <v>25.165785258831708</v>
      </c>
      <c r="KZ16" s="8">
        <v>616915</v>
      </c>
      <c r="LA16" s="8">
        <v>32001</v>
      </c>
      <c r="LB16" s="8">
        <v>176388</v>
      </c>
      <c r="LC16" s="8">
        <v>267761</v>
      </c>
      <c r="LD16" s="8">
        <v>98113</v>
      </c>
      <c r="LE16" s="8">
        <v>42652</v>
      </c>
      <c r="LF16" s="13">
        <f t="shared" si="159"/>
        <v>5.1872624267524703E-2</v>
      </c>
      <c r="LG16" s="13">
        <f t="shared" si="160"/>
        <v>0.28591945405769026</v>
      </c>
      <c r="LH16" s="13">
        <f t="shared" si="161"/>
        <v>0.43403224107048782</v>
      </c>
      <c r="LI16" s="13">
        <f t="shared" si="162"/>
        <v>0.15903811708258025</v>
      </c>
      <c r="LJ16" s="13">
        <f t="shared" si="163"/>
        <v>6.9137563521716933E-2</v>
      </c>
      <c r="LK16" s="17" t="e">
        <v>#N/A</v>
      </c>
      <c r="LL16" s="17" t="e">
        <v>#N/A</v>
      </c>
      <c r="LM16" s="13" t="e">
        <f t="shared" si="49"/>
        <v>#N/A</v>
      </c>
      <c r="LN16" s="27" t="e">
        <v>#N/A</v>
      </c>
      <c r="LO16" s="27" t="e">
        <v>#N/A</v>
      </c>
      <c r="LP16" s="27" t="e">
        <v>#N/A</v>
      </c>
      <c r="LQ16" s="27" t="e">
        <v>#N/A</v>
      </c>
      <c r="LR16" s="27" t="e">
        <v>#N/A</v>
      </c>
      <c r="LS16" s="11" t="e">
        <f t="shared" si="90"/>
        <v>#N/A</v>
      </c>
      <c r="LT16" s="11" t="e">
        <f t="shared" si="91"/>
        <v>#N/A</v>
      </c>
      <c r="LU16" s="11" t="e">
        <f t="shared" si="92"/>
        <v>#N/A</v>
      </c>
      <c r="LV16" s="11" t="e">
        <f t="shared" si="93"/>
        <v>#N/A</v>
      </c>
      <c r="LW16" s="11" t="e">
        <f t="shared" si="94"/>
        <v>#N/A</v>
      </c>
      <c r="LX16" s="25" t="e">
        <v>#N/A</v>
      </c>
      <c r="LY16" s="25" t="e">
        <v>#N/A</v>
      </c>
      <c r="LZ16" s="25" t="e">
        <v>#N/A</v>
      </c>
      <c r="MA16" s="25" t="e">
        <v>#N/A</v>
      </c>
      <c r="MB16" s="22" t="e">
        <v>#N/A</v>
      </c>
      <c r="MC16" s="22" t="e">
        <v>#N/A</v>
      </c>
      <c r="MD16" s="1">
        <v>365</v>
      </c>
      <c r="ME16" s="1">
        <v>129</v>
      </c>
      <c r="MF16" s="1">
        <v>225</v>
      </c>
      <c r="MG16" s="1">
        <v>10</v>
      </c>
      <c r="MH16" s="1">
        <v>1</v>
      </c>
      <c r="MI16" s="1">
        <v>0</v>
      </c>
      <c r="MJ16" s="11">
        <f t="shared" si="95"/>
        <v>0.35342465753424657</v>
      </c>
      <c r="MK16" s="11">
        <f t="shared" si="96"/>
        <v>0.61643835616438358</v>
      </c>
      <c r="ML16" s="11">
        <f t="shared" si="97"/>
        <v>2.7397260273972601E-2</v>
      </c>
      <c r="MM16" s="11">
        <f t="shared" si="98"/>
        <v>2.7397260273972603E-3</v>
      </c>
      <c r="MN16" s="11">
        <f t="shared" si="99"/>
        <v>0</v>
      </c>
      <c r="MO16" s="26" t="e">
        <v>#N/A</v>
      </c>
      <c r="MP16" s="26" t="e">
        <v>#N/A</v>
      </c>
      <c r="MQ16" s="26" t="e">
        <v>#N/A</v>
      </c>
      <c r="MR16" s="26" t="e">
        <v>#N/A</v>
      </c>
      <c r="MS16" s="9">
        <v>1754862.89670207</v>
      </c>
      <c r="MT16" s="9">
        <v>3651831.7115000002</v>
      </c>
      <c r="MU16" s="9">
        <v>3</v>
      </c>
      <c r="MV16" s="9">
        <v>4095130.2179</v>
      </c>
      <c r="MW16" s="9">
        <v>9501827.8261020705</v>
      </c>
      <c r="MX16" s="13">
        <v>7.0999999999999994E-2</v>
      </c>
      <c r="MY16" s="13">
        <v>0.105</v>
      </c>
      <c r="MZ16" s="13">
        <v>0.14699999999999999</v>
      </c>
      <c r="NA16" s="13">
        <v>0.11</v>
      </c>
      <c r="NB16" s="13">
        <v>0.317</v>
      </c>
      <c r="NC16" s="8">
        <v>2845</v>
      </c>
      <c r="ND16" s="8">
        <v>4420</v>
      </c>
      <c r="NE16" s="8">
        <v>1085</v>
      </c>
      <c r="NF16" s="8">
        <v>1427</v>
      </c>
      <c r="NG16" s="8">
        <v>4775</v>
      </c>
      <c r="NH16" s="38">
        <f t="shared" si="100"/>
        <v>0.1955057724024189</v>
      </c>
      <c r="NI16" s="38">
        <f t="shared" si="101"/>
        <v>0.30373831775700932</v>
      </c>
      <c r="NJ16" s="38">
        <f t="shared" si="102"/>
        <v>7.4560197910940082E-2</v>
      </c>
      <c r="NK16" s="38">
        <f t="shared" si="103"/>
        <v>9.8062122045079719E-2</v>
      </c>
      <c r="NL16" s="38">
        <f t="shared" si="104"/>
        <v>0.32813358988455193</v>
      </c>
      <c r="NM16" s="8">
        <v>1221791</v>
      </c>
      <c r="NN16" s="8">
        <v>181060</v>
      </c>
      <c r="NO16" s="11">
        <f t="shared" si="105"/>
        <v>0.14819228493252937</v>
      </c>
      <c r="NP16" s="13">
        <v>0.23300000000000001</v>
      </c>
      <c r="NQ16" s="13">
        <v>0.218</v>
      </c>
      <c r="NR16" s="13" t="e">
        <v>#N/A</v>
      </c>
      <c r="NS16" s="9">
        <v>1353</v>
      </c>
      <c r="NT16" s="39">
        <v>109.28122999999999</v>
      </c>
      <c r="NU16" s="8">
        <v>5051</v>
      </c>
      <c r="NV16" s="16">
        <v>407.96710999999999</v>
      </c>
      <c r="NW16" s="8" t="e">
        <v>#N/A</v>
      </c>
      <c r="NX16" s="25" t="e">
        <v>#N/A</v>
      </c>
      <c r="NY16" s="39">
        <v>76.900000000000006</v>
      </c>
    </row>
    <row r="17" spans="1:389" x14ac:dyDescent="0.25">
      <c r="A17" s="3" t="s">
        <v>45</v>
      </c>
      <c r="B17" s="3" t="s">
        <v>0</v>
      </c>
      <c r="C17" s="3" t="s">
        <v>76</v>
      </c>
      <c r="D17" s="3" t="s">
        <v>91</v>
      </c>
      <c r="E17" s="3" t="s">
        <v>15</v>
      </c>
      <c r="F17" s="3" t="s">
        <v>16</v>
      </c>
      <c r="G17" s="3">
        <v>42003</v>
      </c>
      <c r="H17" s="3">
        <v>2023</v>
      </c>
      <c r="I17" s="3" t="str">
        <f t="shared" si="53"/>
        <v>Sum of 2023</v>
      </c>
      <c r="J17" s="8">
        <v>1230138</v>
      </c>
      <c r="K17" s="8">
        <v>1224825</v>
      </c>
      <c r="L17" s="8">
        <v>226158</v>
      </c>
      <c r="M17" s="8">
        <v>283198</v>
      </c>
      <c r="N17" s="8">
        <v>460537</v>
      </c>
      <c r="O17" s="8">
        <v>254932</v>
      </c>
      <c r="P17" s="13">
        <f t="shared" si="106"/>
        <v>0.18464515338925969</v>
      </c>
      <c r="Q17" s="13">
        <f t="shared" si="107"/>
        <v>0.23121507154083237</v>
      </c>
      <c r="R17" s="13">
        <f t="shared" si="108"/>
        <v>0.376002286040863</v>
      </c>
      <c r="S17" s="13">
        <f t="shared" si="109"/>
        <v>0.20813748902904497</v>
      </c>
      <c r="T17" s="15">
        <v>40.6</v>
      </c>
      <c r="U17" s="15">
        <v>39.1</v>
      </c>
      <c r="V17" s="15">
        <v>42.2</v>
      </c>
      <c r="W17" s="17">
        <v>922516</v>
      </c>
      <c r="X17" s="17">
        <v>151895</v>
      </c>
      <c r="Y17" s="17">
        <v>51396</v>
      </c>
      <c r="Z17" s="17">
        <v>7509</v>
      </c>
      <c r="AA17" s="17">
        <v>55184</v>
      </c>
      <c r="AB17" s="17">
        <v>36325</v>
      </c>
      <c r="AC17" s="17">
        <v>302309</v>
      </c>
      <c r="AD17" s="13">
        <f t="shared" si="1"/>
        <v>0.75318188312616086</v>
      </c>
      <c r="AE17" s="13">
        <f t="shared" si="2"/>
        <v>0.12401363460086134</v>
      </c>
      <c r="AF17" s="13">
        <f t="shared" si="3"/>
        <v>4.1961912926336414E-2</v>
      </c>
      <c r="AG17" s="13">
        <f t="shared" si="4"/>
        <v>6.130671728614292E-3</v>
      </c>
      <c r="AH17" s="13">
        <f t="shared" si="5"/>
        <v>4.5054599636682791E-2</v>
      </c>
      <c r="AI17" s="13">
        <f t="shared" si="6"/>
        <v>2.9657297981344272E-2</v>
      </c>
      <c r="AJ17" s="13">
        <f t="shared" si="7"/>
        <v>0.24681811687383912</v>
      </c>
      <c r="AK17" s="17">
        <v>547396</v>
      </c>
      <c r="AL17" s="17">
        <v>197786</v>
      </c>
      <c r="AM17" s="17">
        <v>194185</v>
      </c>
      <c r="AN17" s="17">
        <v>69313</v>
      </c>
      <c r="AO17" s="17">
        <v>86112</v>
      </c>
      <c r="AP17" s="13">
        <f t="shared" si="110"/>
        <v>0.36132160264232843</v>
      </c>
      <c r="AQ17" s="13">
        <f t="shared" si="164"/>
        <v>0.35474318409341682</v>
      </c>
      <c r="AR17" s="13">
        <f t="shared" si="165"/>
        <v>0.12662313937259315</v>
      </c>
      <c r="AS17" s="13">
        <f t="shared" si="166"/>
        <v>0.1573120738916616</v>
      </c>
      <c r="AT17" s="19">
        <v>2.17</v>
      </c>
      <c r="AU17" s="17">
        <v>1164659</v>
      </c>
      <c r="AV17" s="17">
        <v>1059385</v>
      </c>
      <c r="AW17" s="17">
        <v>23748</v>
      </c>
      <c r="AX17" s="17">
        <v>39485</v>
      </c>
      <c r="AY17" s="17">
        <v>30610</v>
      </c>
      <c r="AZ17" s="17">
        <v>11431</v>
      </c>
      <c r="BA17" s="13">
        <f t="shared" si="167"/>
        <v>0.90960959388112739</v>
      </c>
      <c r="BB17" s="13">
        <f t="shared" si="168"/>
        <v>2.0390517739527193E-2</v>
      </c>
      <c r="BC17" s="13">
        <f t="shared" si="169"/>
        <v>3.3902627292623846E-2</v>
      </c>
      <c r="BD17" s="13">
        <f t="shared" si="170"/>
        <v>2.6282371063118044E-2</v>
      </c>
      <c r="BE17" s="13">
        <f t="shared" si="171"/>
        <v>9.8148900236034748E-3</v>
      </c>
      <c r="BF17" s="13">
        <f t="shared" si="9"/>
        <v>9.0390406118872557E-2</v>
      </c>
      <c r="BG17" s="17">
        <v>1211235</v>
      </c>
      <c r="BH17" s="17">
        <v>1058770</v>
      </c>
      <c r="BI17" s="17">
        <v>98715</v>
      </c>
      <c r="BJ17" s="17">
        <v>23478</v>
      </c>
      <c r="BK17" s="17">
        <v>22468</v>
      </c>
      <c r="BL17" s="17">
        <v>7804</v>
      </c>
      <c r="BM17" s="13">
        <f t="shared" si="111"/>
        <v>0.87412434416112483</v>
      </c>
      <c r="BN17" s="13">
        <f t="shared" si="172"/>
        <v>8.1499461293638317E-2</v>
      </c>
      <c r="BO17" s="13">
        <f t="shared" si="173"/>
        <v>1.9383521777359473E-2</v>
      </c>
      <c r="BP17" s="13">
        <f t="shared" si="174"/>
        <v>1.8549662121718741E-2</v>
      </c>
      <c r="BQ17" s="13">
        <f t="shared" si="175"/>
        <v>6.4430106461586725E-3</v>
      </c>
      <c r="BR17" s="13">
        <f t="shared" si="56"/>
        <v>0.12587565583887519</v>
      </c>
      <c r="BS17" s="17">
        <v>907890</v>
      </c>
      <c r="BT17" s="17">
        <v>224840</v>
      </c>
      <c r="BU17" s="17">
        <v>9720</v>
      </c>
      <c r="BV17" s="17">
        <v>82375</v>
      </c>
      <c r="BW17" s="13">
        <f t="shared" si="112"/>
        <v>0.74124058538974957</v>
      </c>
      <c r="BX17" s="13">
        <f t="shared" si="176"/>
        <v>0.18356908129732818</v>
      </c>
      <c r="BY17" s="13">
        <f t="shared" si="177"/>
        <v>7.9358275672034781E-3</v>
      </c>
      <c r="BZ17" s="13">
        <f t="shared" si="178"/>
        <v>6.7254505745718771E-2</v>
      </c>
      <c r="CA17" s="13">
        <f t="shared" si="113"/>
        <v>0.25875941461025043</v>
      </c>
      <c r="CB17" s="8">
        <v>1189228</v>
      </c>
      <c r="CC17" s="8">
        <v>139517</v>
      </c>
      <c r="CD17" s="13">
        <f t="shared" si="114"/>
        <v>0.1173172848267952</v>
      </c>
      <c r="CE17" s="8">
        <v>222326</v>
      </c>
      <c r="CF17" s="8">
        <v>34839</v>
      </c>
      <c r="CG17" s="13">
        <f t="shared" si="115"/>
        <v>0.15670232001655227</v>
      </c>
      <c r="CH17" s="5">
        <v>76615</v>
      </c>
      <c r="CI17" s="5">
        <f>CH17*VLOOKUP(H17,'R-CPI-U-RS'!$A$44:$O$54,15,FALSE)</f>
        <v>78865.874693968392</v>
      </c>
      <c r="CJ17" s="5">
        <v>127215042</v>
      </c>
      <c r="CK17" s="5">
        <v>105613456</v>
      </c>
      <c r="CL17" s="9">
        <v>33812</v>
      </c>
      <c r="CM17" s="9">
        <v>16869</v>
      </c>
      <c r="CN17" s="9">
        <v>6361</v>
      </c>
      <c r="CO17" s="9">
        <v>4582</v>
      </c>
      <c r="CP17" s="9">
        <v>3708</v>
      </c>
      <c r="CQ17" s="9">
        <v>1325</v>
      </c>
      <c r="CR17" s="9">
        <v>655</v>
      </c>
      <c r="CS17" s="9">
        <v>371</v>
      </c>
      <c r="CT17" s="20">
        <v>48141538000</v>
      </c>
      <c r="CU17" s="20">
        <f>CT17*VLOOKUP(H17,'R-CPI-U-RS'!$A$44:$P$54,16,FALSE)</f>
        <v>48141538000</v>
      </c>
      <c r="CV17" s="9" t="e">
        <v>#N/A</v>
      </c>
      <c r="CW17" s="9">
        <v>1010797</v>
      </c>
      <c r="CX17" s="9">
        <v>110902</v>
      </c>
      <c r="CY17" s="9">
        <v>29628</v>
      </c>
      <c r="CZ17" s="9">
        <v>37061</v>
      </c>
      <c r="DA17" s="11">
        <f t="shared" si="116"/>
        <v>0.85056143279804242</v>
      </c>
      <c r="DB17" s="11">
        <f t="shared" si="117"/>
        <v>9.3321373154222356E-2</v>
      </c>
      <c r="DC17" s="11">
        <f t="shared" si="118"/>
        <v>2.4931251409472326E-2</v>
      </c>
      <c r="DD17" s="11">
        <f t="shared" si="119"/>
        <v>3.1185942638262923E-2</v>
      </c>
      <c r="DE17" s="9">
        <v>709774</v>
      </c>
      <c r="DF17" s="9">
        <v>622096</v>
      </c>
      <c r="DG17" s="9">
        <v>27</v>
      </c>
      <c r="DH17" s="9">
        <v>1377</v>
      </c>
      <c r="DI17" s="9">
        <v>2868</v>
      </c>
      <c r="DJ17" s="9">
        <v>31399</v>
      </c>
      <c r="DK17" s="9">
        <v>32131</v>
      </c>
      <c r="DL17" s="9">
        <v>23484</v>
      </c>
      <c r="DM17" s="9">
        <v>68050</v>
      </c>
      <c r="DN17" s="9">
        <v>19489</v>
      </c>
      <c r="DO17" s="9">
        <v>15251</v>
      </c>
      <c r="DP17" s="9">
        <v>54287</v>
      </c>
      <c r="DQ17" s="9">
        <v>9613</v>
      </c>
      <c r="DR17" s="9">
        <v>66131</v>
      </c>
      <c r="DS17" s="9">
        <v>51324</v>
      </c>
      <c r="DT17" s="9">
        <v>35233</v>
      </c>
      <c r="DU17" s="9">
        <v>53160</v>
      </c>
      <c r="DV17" s="9">
        <v>142873</v>
      </c>
      <c r="DW17" s="9">
        <v>14607</v>
      </c>
      <c r="DX17" s="9">
        <v>60009</v>
      </c>
      <c r="DY17" s="9">
        <v>28446</v>
      </c>
      <c r="DZ17" s="9">
        <v>15</v>
      </c>
      <c r="EA17" s="9">
        <f t="shared" si="183"/>
        <v>64934</v>
      </c>
      <c r="EB17" s="9">
        <f t="shared" si="184"/>
        <v>63900</v>
      </c>
      <c r="EC17" s="9">
        <f t="shared" si="185"/>
        <v>152688</v>
      </c>
      <c r="ED17" s="9">
        <f t="shared" si="186"/>
        <v>196033</v>
      </c>
      <c r="EE17" s="9">
        <f t="shared" si="187"/>
        <v>113891</v>
      </c>
      <c r="EF17" s="9">
        <f t="shared" si="188"/>
        <v>118328</v>
      </c>
      <c r="EG17" s="11">
        <f t="shared" si="189"/>
        <v>9.1485458751658977E-2</v>
      </c>
      <c r="EH17" s="11">
        <f t="shared" si="190"/>
        <v>9.0028657009132484E-2</v>
      </c>
      <c r="EI17" s="11">
        <f t="shared" si="191"/>
        <v>0.21512199657919281</v>
      </c>
      <c r="EJ17" s="11">
        <f t="shared" si="192"/>
        <v>0.27619073113413567</v>
      </c>
      <c r="EK17" s="11">
        <f t="shared" si="193"/>
        <v>0.16046093545269338</v>
      </c>
      <c r="EL17" s="11">
        <f t="shared" si="194"/>
        <v>0.16671222107318667</v>
      </c>
      <c r="EM17" s="9">
        <v>1026131</v>
      </c>
      <c r="EN17" s="9">
        <v>667853</v>
      </c>
      <c r="EO17" s="14">
        <f t="shared" si="120"/>
        <v>0.65084574971421782</v>
      </c>
      <c r="EP17" s="9">
        <v>644590</v>
      </c>
      <c r="EQ17" s="9">
        <v>622096</v>
      </c>
      <c r="ER17" s="11">
        <f t="shared" si="58"/>
        <v>3.4896600940132486E-2</v>
      </c>
      <c r="ES17" s="9">
        <v>91967</v>
      </c>
      <c r="ET17" s="9">
        <v>891599</v>
      </c>
      <c r="EU17" s="9">
        <v>31973</v>
      </c>
      <c r="EV17" s="9">
        <v>221951</v>
      </c>
      <c r="EW17" s="9">
        <v>219166</v>
      </c>
      <c r="EX17" s="9">
        <v>177288</v>
      </c>
      <c r="EY17" s="9">
        <v>241221</v>
      </c>
      <c r="EZ17" s="13">
        <f t="shared" si="121"/>
        <v>3.5860291453893509E-2</v>
      </c>
      <c r="FA17" s="13">
        <f t="shared" si="122"/>
        <v>0.24893590055619175</v>
      </c>
      <c r="FB17" s="13">
        <f t="shared" si="123"/>
        <v>0.24581229902680465</v>
      </c>
      <c r="FC17" s="13">
        <f t="shared" si="124"/>
        <v>0.19884275330053083</v>
      </c>
      <c r="FD17" s="13">
        <f t="shared" si="125"/>
        <v>0.27054875566257924</v>
      </c>
      <c r="FE17" s="13">
        <f t="shared" si="126"/>
        <v>0.4693915089631101</v>
      </c>
      <c r="FF17" s="9">
        <v>258</v>
      </c>
      <c r="FG17" s="9">
        <v>73902</v>
      </c>
      <c r="FH17" s="9">
        <v>864</v>
      </c>
      <c r="FI17" s="9">
        <v>13004</v>
      </c>
      <c r="FJ17" s="9">
        <v>2610</v>
      </c>
      <c r="FK17" s="9">
        <f t="shared" si="59"/>
        <v>74160</v>
      </c>
      <c r="FL17" s="9">
        <f t="shared" si="60"/>
        <v>13868</v>
      </c>
      <c r="FM17" s="9">
        <f t="shared" si="61"/>
        <v>2610</v>
      </c>
      <c r="FN17" s="9">
        <v>257867</v>
      </c>
      <c r="FO17" s="9">
        <v>122059</v>
      </c>
      <c r="FP17" s="9">
        <v>470178</v>
      </c>
      <c r="FQ17" s="9">
        <f t="shared" si="62"/>
        <v>135808</v>
      </c>
      <c r="FR17" s="8">
        <v>608914</v>
      </c>
      <c r="FS17" s="8">
        <v>61518</v>
      </c>
      <c r="FT17" s="13">
        <f t="shared" si="127"/>
        <v>0.10102904515251743</v>
      </c>
      <c r="FU17" s="8">
        <v>547396</v>
      </c>
      <c r="FV17" s="8">
        <v>360344</v>
      </c>
      <c r="FW17" s="8">
        <v>187052</v>
      </c>
      <c r="FX17" s="13">
        <f t="shared" si="128"/>
        <v>0.65828760166314693</v>
      </c>
      <c r="FY17" s="13">
        <f t="shared" si="129"/>
        <v>0.34171239833685302</v>
      </c>
      <c r="FZ17" s="17">
        <v>71559</v>
      </c>
      <c r="GA17" s="17">
        <v>71753</v>
      </c>
      <c r="GB17" s="17">
        <v>136867</v>
      </c>
      <c r="GC17" s="17">
        <v>158339</v>
      </c>
      <c r="GD17" s="17">
        <v>170396</v>
      </c>
      <c r="GE17" s="13">
        <f t="shared" si="63"/>
        <v>0.11751905852057926</v>
      </c>
      <c r="GF17" s="13">
        <f t="shared" si="64"/>
        <v>0.11783765851992235</v>
      </c>
      <c r="GG17" s="13">
        <f t="shared" si="65"/>
        <v>0.22477229953655195</v>
      </c>
      <c r="GH17" s="13">
        <f t="shared" si="66"/>
        <v>0.26003507884528848</v>
      </c>
      <c r="GI17" s="13">
        <f t="shared" si="67"/>
        <v>0.27983590457765795</v>
      </c>
      <c r="GJ17">
        <v>1958</v>
      </c>
      <c r="GK17" s="8">
        <v>436613</v>
      </c>
      <c r="GL17" s="8">
        <v>56057</v>
      </c>
      <c r="GM17" s="8">
        <v>47854</v>
      </c>
      <c r="GN17" s="8">
        <v>64280</v>
      </c>
      <c r="GO17" s="8">
        <v>4110</v>
      </c>
      <c r="GP17" s="13">
        <f t="shared" si="130"/>
        <v>0.71703557481023594</v>
      </c>
      <c r="GQ17" s="13">
        <f t="shared" si="131"/>
        <v>9.2060619397813154E-2</v>
      </c>
      <c r="GR17" s="13">
        <f t="shared" si="132"/>
        <v>7.8589094683321453E-2</v>
      </c>
      <c r="GS17" s="13">
        <f t="shared" si="133"/>
        <v>0.10556498947306188</v>
      </c>
      <c r="GT17" s="13">
        <f t="shared" si="134"/>
        <v>6.749721635567584E-3</v>
      </c>
      <c r="GU17" s="21">
        <v>227244.823109947</v>
      </c>
      <c r="GV17" s="21">
        <f>GU17*VLOOKUP(H17,'R-CPI-U-RS'!$A$44:$O$54,15,FALSE)</f>
        <v>233921.05650645553</v>
      </c>
      <c r="GW17" s="9">
        <v>1333</v>
      </c>
      <c r="GX17" s="9">
        <v>4</v>
      </c>
      <c r="GY17" s="9">
        <v>11</v>
      </c>
      <c r="GZ17" s="9">
        <v>2605</v>
      </c>
      <c r="HA17" s="9">
        <f t="shared" si="69"/>
        <v>2620</v>
      </c>
      <c r="HB17" s="8">
        <v>63196</v>
      </c>
      <c r="HC17" s="8">
        <v>154225</v>
      </c>
      <c r="HD17" s="8">
        <v>144941</v>
      </c>
      <c r="HE17" s="8">
        <v>177262</v>
      </c>
      <c r="HF17" s="8">
        <v>7772</v>
      </c>
      <c r="HG17" s="13">
        <f t="shared" si="135"/>
        <v>0.11544841394529737</v>
      </c>
      <c r="HH17" s="13">
        <f t="shared" si="179"/>
        <v>0.28174301602496182</v>
      </c>
      <c r="HI17" s="13">
        <f t="shared" si="180"/>
        <v>0.26478271671696541</v>
      </c>
      <c r="HJ17" s="13">
        <f t="shared" si="181"/>
        <v>0.32382772252628811</v>
      </c>
      <c r="HK17" s="13">
        <f t="shared" si="182"/>
        <v>1.4198130786487297E-2</v>
      </c>
      <c r="HL17" s="5">
        <v>1164</v>
      </c>
      <c r="HM17" s="5">
        <f>HL17*VLOOKUP(H17,'R-CPI-U-RS'!$A$44:$O$54,15,FALSE)</f>
        <v>1198.1971956376585</v>
      </c>
      <c r="HN17" s="17">
        <v>93286</v>
      </c>
      <c r="HO17" s="17">
        <v>141624</v>
      </c>
      <c r="HP17" s="17">
        <v>60406</v>
      </c>
      <c r="HQ17" s="17">
        <v>22636</v>
      </c>
      <c r="HR17" s="17">
        <v>40032</v>
      </c>
      <c r="HS17" s="17">
        <v>2360</v>
      </c>
      <c r="HT17" s="13">
        <f t="shared" si="136"/>
        <v>0.25888040317030392</v>
      </c>
      <c r="HU17" s="13">
        <f t="shared" si="137"/>
        <v>0.39302444330972625</v>
      </c>
      <c r="HV17" s="13">
        <f t="shared" si="138"/>
        <v>0.16763426059543104</v>
      </c>
      <c r="HW17" s="13">
        <f t="shared" si="139"/>
        <v>6.2817751925937443E-2</v>
      </c>
      <c r="HX17" s="13">
        <f t="shared" si="140"/>
        <v>0.11109384366050219</v>
      </c>
      <c r="HY17" s="13">
        <f t="shared" si="141"/>
        <v>6.5492973380991493E-3</v>
      </c>
      <c r="HZ17" s="13">
        <v>0.153</v>
      </c>
      <c r="IA17" s="17">
        <v>9646</v>
      </c>
      <c r="IB17" s="17">
        <v>38129</v>
      </c>
      <c r="IC17" s="17">
        <v>43212</v>
      </c>
      <c r="ID17" s="17">
        <v>25882</v>
      </c>
      <c r="IE17" s="17">
        <v>57025</v>
      </c>
      <c r="IF17" s="17">
        <v>13158</v>
      </c>
      <c r="IG17" s="13">
        <f t="shared" si="142"/>
        <v>5.1568547783504053E-2</v>
      </c>
      <c r="IH17" s="13">
        <f t="shared" si="143"/>
        <v>0.203841712464983</v>
      </c>
      <c r="II17" s="13">
        <f t="shared" si="144"/>
        <v>0.23101597416761113</v>
      </c>
      <c r="IJ17" s="13">
        <f t="shared" si="145"/>
        <v>0.13836794046575285</v>
      </c>
      <c r="IK17" s="13">
        <f t="shared" si="146"/>
        <v>0.30486174967388746</v>
      </c>
      <c r="IL17" s="13">
        <f t="shared" si="147"/>
        <v>7.0344075444261495E-2</v>
      </c>
      <c r="IM17" s="13">
        <v>0.28999999999999998</v>
      </c>
      <c r="IN17" s="17">
        <v>718449</v>
      </c>
      <c r="IO17" s="17">
        <v>477672</v>
      </c>
      <c r="IP17" s="17">
        <v>49007</v>
      </c>
      <c r="IQ17" s="17">
        <v>41075</v>
      </c>
      <c r="IR17" s="17">
        <v>21739</v>
      </c>
      <c r="IS17" s="17">
        <v>11319</v>
      </c>
      <c r="IT17" s="17">
        <v>117637</v>
      </c>
      <c r="IU17" s="13">
        <f t="shared" si="148"/>
        <v>0.66486556457034529</v>
      </c>
      <c r="IV17" s="13">
        <f t="shared" si="149"/>
        <v>6.8212218264622815E-2</v>
      </c>
      <c r="IW17" s="13">
        <f t="shared" si="150"/>
        <v>5.7171768629366869E-2</v>
      </c>
      <c r="IX17" s="13">
        <f t="shared" si="151"/>
        <v>3.0258236840750005E-2</v>
      </c>
      <c r="IY17" s="13">
        <f t="shared" si="152"/>
        <v>1.5754771737451094E-2</v>
      </c>
      <c r="IZ17" s="13">
        <f t="shared" si="153"/>
        <v>0.16373743995746393</v>
      </c>
      <c r="JA17" s="17">
        <v>718449</v>
      </c>
      <c r="JB17" s="17">
        <v>477672</v>
      </c>
      <c r="JC17" s="17">
        <v>49007</v>
      </c>
      <c r="JD17" s="17">
        <v>41075</v>
      </c>
      <c r="JE17" s="17">
        <v>24662</v>
      </c>
      <c r="JF17" s="17">
        <v>8396</v>
      </c>
      <c r="JG17" s="17">
        <v>117637</v>
      </c>
      <c r="JH17" s="13">
        <f t="shared" si="74"/>
        <v>0.66486556457034529</v>
      </c>
      <c r="JI17" s="13">
        <f t="shared" si="75"/>
        <v>6.8212218264622815E-2</v>
      </c>
      <c r="JJ17" s="13">
        <f t="shared" si="76"/>
        <v>5.7171768629366869E-2</v>
      </c>
      <c r="JK17" s="13">
        <f t="shared" si="77"/>
        <v>3.4326723260802092E-2</v>
      </c>
      <c r="JL17" s="13">
        <f t="shared" si="78"/>
        <v>1.1686285317399007E-2</v>
      </c>
      <c r="JM17" s="13">
        <f t="shared" si="79"/>
        <v>0.16373743995746393</v>
      </c>
      <c r="JN17" s="1">
        <v>77</v>
      </c>
      <c r="JO17" s="1">
        <v>50</v>
      </c>
      <c r="JP17" s="1">
        <v>8</v>
      </c>
      <c r="JQ17" s="1">
        <v>17</v>
      </c>
      <c r="JR17" s="1">
        <v>1</v>
      </c>
      <c r="JS17" s="1">
        <v>1</v>
      </c>
      <c r="JT17" s="11">
        <f t="shared" si="80"/>
        <v>0.64935064935064934</v>
      </c>
      <c r="JU17" s="11">
        <f t="shared" si="81"/>
        <v>0.1038961038961039</v>
      </c>
      <c r="JV17" s="11">
        <f t="shared" si="82"/>
        <v>0.22077922077922077</v>
      </c>
      <c r="JW17" s="11">
        <f t="shared" si="83"/>
        <v>1.2987012987012988E-2</v>
      </c>
      <c r="JX17" s="11">
        <f t="shared" si="84"/>
        <v>1.2987012987012988E-2</v>
      </c>
      <c r="JY17" s="29">
        <f>(JN17/J17)*100000</f>
        <v>6.2594603207119848</v>
      </c>
      <c r="JZ17" s="9">
        <v>33572996</v>
      </c>
      <c r="KA17" s="9">
        <v>3243814</v>
      </c>
      <c r="KB17" s="9">
        <v>926751</v>
      </c>
      <c r="KC17" s="9"/>
      <c r="KD17" s="9"/>
      <c r="KE17" s="9">
        <v>164971</v>
      </c>
      <c r="KF17" s="9"/>
      <c r="KG17" s="9"/>
      <c r="KH17" s="9">
        <f t="shared" si="85"/>
        <v>3408785</v>
      </c>
      <c r="KI17" s="9">
        <f t="shared" si="86"/>
        <v>926751</v>
      </c>
      <c r="KJ17" s="9">
        <f t="shared" si="87"/>
        <v>37908532</v>
      </c>
      <c r="KK17" t="e">
        <v>#N/A</v>
      </c>
      <c r="KL17" s="8" t="e">
        <v>#N/A</v>
      </c>
      <c r="KM17" s="8" t="e">
        <v>#N/A</v>
      </c>
      <c r="KN17" s="8" t="e">
        <v>#N/A</v>
      </c>
      <c r="KO17" s="8">
        <v>513658</v>
      </c>
      <c r="KP17" s="8">
        <v>113979</v>
      </c>
      <c r="KQ17" s="8">
        <v>209106</v>
      </c>
      <c r="KR17" s="8">
        <v>163074</v>
      </c>
      <c r="KS17" s="8">
        <v>27499</v>
      </c>
      <c r="KT17" s="13">
        <f t="shared" si="154"/>
        <v>0.22189667054732914</v>
      </c>
      <c r="KU17" s="13">
        <f t="shared" si="155"/>
        <v>0.40709187825362403</v>
      </c>
      <c r="KV17" s="13">
        <f t="shared" si="156"/>
        <v>0.31747583022166498</v>
      </c>
      <c r="KW17" s="13">
        <f t="shared" si="157"/>
        <v>5.3535620977381841E-2</v>
      </c>
      <c r="KX17" s="17">
        <v>13038890</v>
      </c>
      <c r="KY17" s="15">
        <f t="shared" si="158"/>
        <v>25.384380268583378</v>
      </c>
      <c r="KZ17" s="8">
        <v>624295</v>
      </c>
      <c r="LA17" s="8">
        <v>36193</v>
      </c>
      <c r="LB17" s="8">
        <v>168059</v>
      </c>
      <c r="LC17" s="8">
        <v>283105</v>
      </c>
      <c r="LD17" s="8">
        <v>95431</v>
      </c>
      <c r="LE17" s="8">
        <v>41507</v>
      </c>
      <c r="LF17" s="13">
        <f t="shared" si="159"/>
        <v>5.7974194891837992E-2</v>
      </c>
      <c r="LG17" s="13">
        <f t="shared" si="160"/>
        <v>0.26919805540649855</v>
      </c>
      <c r="LH17" s="13">
        <f t="shared" si="161"/>
        <v>0.45347952490409182</v>
      </c>
      <c r="LI17" s="13">
        <f t="shared" si="162"/>
        <v>0.15286202836799911</v>
      </c>
      <c r="LJ17" s="13">
        <f t="shared" si="163"/>
        <v>6.6486196429572555E-2</v>
      </c>
      <c r="LK17" s="17">
        <v>1120</v>
      </c>
      <c r="LL17" s="17">
        <v>127</v>
      </c>
      <c r="LM17" s="13">
        <f>LL17/LK17</f>
        <v>0.11339285714285714</v>
      </c>
      <c r="LN17" s="27" t="e">
        <v>#N/A</v>
      </c>
      <c r="LO17" s="27" t="e">
        <v>#N/A</v>
      </c>
      <c r="LP17" s="27" t="e">
        <v>#N/A</v>
      </c>
      <c r="LQ17" s="27" t="e">
        <v>#N/A</v>
      </c>
      <c r="LR17" s="27" t="e">
        <v>#N/A</v>
      </c>
      <c r="LS17" s="11" t="e">
        <f t="shared" si="90"/>
        <v>#N/A</v>
      </c>
      <c r="LT17" s="11" t="e">
        <f t="shared" si="91"/>
        <v>#N/A</v>
      </c>
      <c r="LU17" s="11" t="e">
        <f t="shared" si="92"/>
        <v>#N/A</v>
      </c>
      <c r="LV17" s="11" t="e">
        <f t="shared" si="93"/>
        <v>#N/A</v>
      </c>
      <c r="LW17" s="11" t="e">
        <f t="shared" si="94"/>
        <v>#N/A</v>
      </c>
      <c r="LX17" s="25" t="e">
        <v>#N/A</v>
      </c>
      <c r="LY17" s="25" t="e">
        <v>#N/A</v>
      </c>
      <c r="LZ17" s="25" t="e">
        <v>#N/A</v>
      </c>
      <c r="MA17" s="25" t="e">
        <v>#N/A</v>
      </c>
      <c r="MB17" s="22" t="e">
        <v>#N/A</v>
      </c>
      <c r="MC17" s="22" t="e">
        <v>#N/A</v>
      </c>
      <c r="MD17" s="1">
        <v>365</v>
      </c>
      <c r="ME17" s="1">
        <v>121</v>
      </c>
      <c r="MF17" s="1">
        <v>227</v>
      </c>
      <c r="MG17" s="1">
        <v>15</v>
      </c>
      <c r="MH17" s="1">
        <v>1</v>
      </c>
      <c r="MI17" s="1">
        <v>1</v>
      </c>
      <c r="MJ17" s="11">
        <f t="shared" si="95"/>
        <v>0.33150684931506852</v>
      </c>
      <c r="MK17" s="11">
        <f t="shared" si="96"/>
        <v>0.62191780821917808</v>
      </c>
      <c r="ML17" s="11">
        <f t="shared" si="97"/>
        <v>4.1095890410958902E-2</v>
      </c>
      <c r="MM17" s="11">
        <f t="shared" si="98"/>
        <v>2.7397260273972603E-3</v>
      </c>
      <c r="MN17" s="11">
        <f t="shared" si="99"/>
        <v>2.7397260273972603E-3</v>
      </c>
      <c r="MO17" s="26" t="e">
        <v>#N/A</v>
      </c>
      <c r="MP17" s="26" t="e">
        <v>#N/A</v>
      </c>
      <c r="MQ17" s="26" t="e">
        <v>#N/A</v>
      </c>
      <c r="MR17" s="26" t="e">
        <v>#N/A</v>
      </c>
      <c r="MS17" s="9">
        <v>1233512.02520153</v>
      </c>
      <c r="MT17" s="9">
        <v>2934631.4813000001</v>
      </c>
      <c r="MU17" s="9">
        <v>3</v>
      </c>
      <c r="MV17" s="9">
        <v>4236710.0980000002</v>
      </c>
      <c r="MW17" s="9">
        <v>8404856.6045015305</v>
      </c>
      <c r="MX17" s="13" t="e">
        <v>#N/A</v>
      </c>
      <c r="MY17" s="13" t="e">
        <v>#N/A</v>
      </c>
      <c r="MZ17" s="13" t="e">
        <v>#N/A</v>
      </c>
      <c r="NA17" s="13" t="e">
        <v>#N/A</v>
      </c>
      <c r="NB17" s="13" t="e">
        <v>#N/A</v>
      </c>
      <c r="NC17" s="8">
        <v>2781</v>
      </c>
      <c r="ND17" s="8">
        <v>4117</v>
      </c>
      <c r="NE17" s="8">
        <v>1142</v>
      </c>
      <c r="NF17" s="8">
        <v>1371</v>
      </c>
      <c r="NG17" s="8">
        <v>4230</v>
      </c>
      <c r="NH17" s="38">
        <f t="shared" si="100"/>
        <v>0.20387068396745106</v>
      </c>
      <c r="NI17" s="38">
        <f t="shared" si="101"/>
        <v>0.30181071768931894</v>
      </c>
      <c r="NJ17" s="38">
        <f t="shared" si="102"/>
        <v>8.3718202477824202E-2</v>
      </c>
      <c r="NK17" s="38">
        <f t="shared" si="103"/>
        <v>0.10050582801847371</v>
      </c>
      <c r="NL17" s="38">
        <f t="shared" si="104"/>
        <v>0.31009456784693207</v>
      </c>
      <c r="NM17" s="8">
        <v>1213938</v>
      </c>
      <c r="NN17" s="8">
        <v>160209</v>
      </c>
      <c r="NO17" s="11">
        <f t="shared" si="105"/>
        <v>0.13197461484853426</v>
      </c>
      <c r="NP17" s="13" t="e">
        <v>#N/A</v>
      </c>
      <c r="NQ17" s="13" t="e">
        <v>#N/A</v>
      </c>
      <c r="NR17" s="13">
        <v>8.964155067E-2</v>
      </c>
      <c r="NS17" s="9" t="e">
        <v>#N/A</v>
      </c>
      <c r="NT17" s="39" t="e">
        <v>#N/A</v>
      </c>
      <c r="NU17" s="8">
        <v>5489</v>
      </c>
      <c r="NV17" s="16">
        <v>445.08304000000004</v>
      </c>
      <c r="NW17" s="8">
        <v>541</v>
      </c>
      <c r="NX17" s="40">
        <v>6.1461907250000003</v>
      </c>
      <c r="NY17" s="39" t="e">
        <v>#N/A</v>
      </c>
    </row>
    <row r="18" spans="1:389" x14ac:dyDescent="0.25">
      <c r="A18" s="3" t="s">
        <v>45</v>
      </c>
      <c r="B18" s="3" t="s">
        <v>0</v>
      </c>
      <c r="C18" s="3" t="s">
        <v>76</v>
      </c>
      <c r="D18" s="3" t="s">
        <v>91</v>
      </c>
      <c r="E18" s="3" t="s">
        <v>15</v>
      </c>
      <c r="F18" s="3" t="s">
        <v>16</v>
      </c>
      <c r="G18" s="3">
        <v>42003</v>
      </c>
      <c r="H18" s="3">
        <v>2024</v>
      </c>
      <c r="I18" s="3" t="str">
        <f t="shared" si="53"/>
        <v>Sum of 2024</v>
      </c>
      <c r="J18" s="8">
        <v>1231814</v>
      </c>
      <c r="K18" s="8">
        <v>1231814</v>
      </c>
      <c r="L18" s="8">
        <v>225555</v>
      </c>
      <c r="M18" s="8">
        <v>284281</v>
      </c>
      <c r="N18" s="8">
        <v>461947</v>
      </c>
      <c r="O18" s="8">
        <v>260031</v>
      </c>
      <c r="P18" s="13">
        <f t="shared" si="106"/>
        <v>0.18310800169506111</v>
      </c>
      <c r="Q18" s="13">
        <f t="shared" si="107"/>
        <v>0.2307824070841864</v>
      </c>
      <c r="R18" s="13">
        <f t="shared" si="108"/>
        <v>0.37501359783214022</v>
      </c>
      <c r="S18" s="13">
        <f t="shared" si="109"/>
        <v>0.21109599338861224</v>
      </c>
      <c r="T18" s="15">
        <v>40.700000000000003</v>
      </c>
      <c r="U18" s="15">
        <v>39.6</v>
      </c>
      <c r="V18" s="15">
        <v>42</v>
      </c>
      <c r="W18" s="17">
        <v>920239</v>
      </c>
      <c r="X18" s="17">
        <v>148803</v>
      </c>
      <c r="Y18" s="17">
        <v>57666</v>
      </c>
      <c r="Z18" s="17">
        <v>9397</v>
      </c>
      <c r="AA18" s="17">
        <v>55340</v>
      </c>
      <c r="AB18" s="17">
        <v>40369</v>
      </c>
      <c r="AC18" s="17">
        <v>311575</v>
      </c>
      <c r="AD18" s="13">
        <f t="shared" si="1"/>
        <v>0.74706002691964857</v>
      </c>
      <c r="AE18" s="13">
        <f t="shared" si="2"/>
        <v>0.12079989349041333</v>
      </c>
      <c r="AF18" s="13">
        <f t="shared" si="3"/>
        <v>4.6813885862638356E-2</v>
      </c>
      <c r="AG18" s="13">
        <f t="shared" si="4"/>
        <v>7.6285867833942459E-3</v>
      </c>
      <c r="AH18" s="13">
        <f t="shared" si="5"/>
        <v>4.4925613769611322E-2</v>
      </c>
      <c r="AI18" s="13">
        <f t="shared" si="6"/>
        <v>3.2771993174294169E-2</v>
      </c>
      <c r="AJ18" s="13">
        <f t="shared" si="7"/>
        <v>0.25293997308035143</v>
      </c>
      <c r="AK18" s="17">
        <v>550169</v>
      </c>
      <c r="AL18" s="17">
        <v>203692</v>
      </c>
      <c r="AM18" s="17">
        <v>187312</v>
      </c>
      <c r="AN18" s="17">
        <v>74463</v>
      </c>
      <c r="AO18" s="17">
        <v>84702</v>
      </c>
      <c r="AP18" s="13">
        <f t="shared" si="110"/>
        <v>0.37023532769021883</v>
      </c>
      <c r="AQ18" s="13">
        <f t="shared" si="164"/>
        <v>0.34046265783786439</v>
      </c>
      <c r="AR18" s="13">
        <f t="shared" si="165"/>
        <v>0.13534568468961355</v>
      </c>
      <c r="AS18" s="13">
        <f t="shared" si="166"/>
        <v>0.15395632978230325</v>
      </c>
      <c r="AT18" s="19">
        <v>2.17</v>
      </c>
      <c r="AU18" s="17">
        <v>1172705</v>
      </c>
      <c r="AV18" s="17">
        <v>1066751</v>
      </c>
      <c r="AW18" s="17">
        <v>22332</v>
      </c>
      <c r="AX18" s="17">
        <v>45611</v>
      </c>
      <c r="AY18" s="17">
        <v>24974</v>
      </c>
      <c r="AZ18" s="17">
        <v>13037</v>
      </c>
      <c r="BA18" s="13">
        <f t="shared" si="167"/>
        <v>0.90964991195569223</v>
      </c>
      <c r="BB18" s="13">
        <f t="shared" si="168"/>
        <v>1.9043152369948111E-2</v>
      </c>
      <c r="BC18" s="13">
        <f t="shared" si="169"/>
        <v>3.8893839456640843E-2</v>
      </c>
      <c r="BD18" s="13">
        <f t="shared" si="170"/>
        <v>2.1296063374847043E-2</v>
      </c>
      <c r="BE18" s="13">
        <f t="shared" si="171"/>
        <v>1.1117032842871822E-2</v>
      </c>
      <c r="BF18" s="13">
        <f t="shared" si="9"/>
        <v>9.035008804430783E-2</v>
      </c>
      <c r="BG18" s="17">
        <v>1218462</v>
      </c>
      <c r="BH18" s="17">
        <v>1084566</v>
      </c>
      <c r="BI18" s="17">
        <v>78499</v>
      </c>
      <c r="BJ18" s="17">
        <v>20682</v>
      </c>
      <c r="BK18" s="17">
        <v>26021</v>
      </c>
      <c r="BL18" s="17">
        <v>8694</v>
      </c>
      <c r="BM18" s="13">
        <f t="shared" si="111"/>
        <v>0.89011064768536075</v>
      </c>
      <c r="BN18" s="13">
        <f t="shared" si="172"/>
        <v>6.4424659940154061E-2</v>
      </c>
      <c r="BO18" s="13">
        <f t="shared" si="173"/>
        <v>1.6973857206872271E-2</v>
      </c>
      <c r="BP18" s="13">
        <f t="shared" si="174"/>
        <v>2.1355610597622247E-2</v>
      </c>
      <c r="BQ18" s="13">
        <f t="shared" si="175"/>
        <v>7.1352245699906934E-3</v>
      </c>
      <c r="BR18" s="13">
        <f t="shared" si="56"/>
        <v>0.10988935231463928</v>
      </c>
      <c r="BS18" s="17">
        <v>917112</v>
      </c>
      <c r="BT18" s="17">
        <v>216971</v>
      </c>
      <c r="BU18" s="17">
        <v>13869</v>
      </c>
      <c r="BV18" s="17">
        <v>83862</v>
      </c>
      <c r="BW18" s="13">
        <f t="shared" si="112"/>
        <v>0.74452149431651204</v>
      </c>
      <c r="BX18" s="13">
        <f t="shared" si="176"/>
        <v>0.17613941715226486</v>
      </c>
      <c r="BY18" s="13">
        <f t="shared" si="177"/>
        <v>1.1259005012120337E-2</v>
      </c>
      <c r="BZ18" s="13">
        <f t="shared" si="178"/>
        <v>6.8080083519102719E-2</v>
      </c>
      <c r="CA18" s="13">
        <f t="shared" si="113"/>
        <v>0.25547850568348796</v>
      </c>
      <c r="CB18" s="8">
        <v>1194273</v>
      </c>
      <c r="CC18" s="8">
        <v>141279</v>
      </c>
      <c r="CD18" s="13">
        <f t="shared" si="114"/>
        <v>0.11829707277984179</v>
      </c>
      <c r="CE18" s="8">
        <v>221651</v>
      </c>
      <c r="CF18" s="8">
        <v>32213</v>
      </c>
      <c r="CG18" s="13">
        <f t="shared" si="115"/>
        <v>0.14533207610161922</v>
      </c>
      <c r="CH18" s="5">
        <v>81071</v>
      </c>
      <c r="CI18" s="5">
        <f>CH18*VLOOKUP(H18,'R-CPI-U-RS'!$A$44:$O$54,15,FALSE)</f>
        <v>81071</v>
      </c>
      <c r="CJ18" s="5"/>
      <c r="CK18" s="5" t="e">
        <v>#N/A</v>
      </c>
      <c r="CL18" s="9" t="e">
        <v>#N/A</v>
      </c>
      <c r="CM18" s="9" t="e">
        <v>#N/A</v>
      </c>
      <c r="CN18" s="9" t="e">
        <v>#N/A</v>
      </c>
      <c r="CO18" s="9" t="e">
        <v>#N/A</v>
      </c>
      <c r="CP18" s="9" t="e">
        <v>#N/A</v>
      </c>
      <c r="CQ18" s="9" t="e">
        <v>#N/A</v>
      </c>
      <c r="CR18" s="9" t="e">
        <v>#N/A</v>
      </c>
      <c r="CS18" s="9" t="e">
        <v>#N/A</v>
      </c>
      <c r="CT18" s="20" t="e">
        <v>#N/A</v>
      </c>
      <c r="CU18" s="20" t="e">
        <f>CT18*VLOOKUP(H18,'R-CPI-U-RS'!$A$44:$P$54,16,FALSE)</f>
        <v>#N/A</v>
      </c>
      <c r="CV18" s="9" t="e">
        <v>#N/A</v>
      </c>
      <c r="CW18" s="9">
        <v>1017770</v>
      </c>
      <c r="CX18" s="9">
        <v>117972</v>
      </c>
      <c r="CY18" s="9">
        <v>25952</v>
      </c>
      <c r="CZ18" s="9">
        <v>31695</v>
      </c>
      <c r="DA18" s="11">
        <f t="shared" si="116"/>
        <v>0.85284010494482521</v>
      </c>
      <c r="DB18" s="11">
        <f t="shared" si="117"/>
        <v>9.8854606502992742E-2</v>
      </c>
      <c r="DC18" s="11">
        <f t="shared" si="118"/>
        <v>2.1746471603140301E-2</v>
      </c>
      <c r="DD18" s="11">
        <f t="shared" si="119"/>
        <v>2.6558816949041764E-2</v>
      </c>
      <c r="DE18" s="9" t="e">
        <v>#N/A</v>
      </c>
      <c r="DF18" s="9">
        <v>625277</v>
      </c>
      <c r="DG18" s="9" t="e">
        <v>#N/A</v>
      </c>
      <c r="DH18" s="9" t="e">
        <v>#N/A</v>
      </c>
      <c r="DI18" s="9" t="e">
        <v>#N/A</v>
      </c>
      <c r="DJ18" s="9" t="e">
        <v>#N/A</v>
      </c>
      <c r="DK18" s="9" t="e">
        <v>#N/A</v>
      </c>
      <c r="DL18" s="9" t="e">
        <v>#N/A</v>
      </c>
      <c r="DM18" s="9" t="e">
        <v>#N/A</v>
      </c>
      <c r="DN18" s="9" t="e">
        <v>#N/A</v>
      </c>
      <c r="DO18" s="9" t="e">
        <v>#N/A</v>
      </c>
      <c r="DP18" s="9" t="e">
        <v>#N/A</v>
      </c>
      <c r="DQ18" s="9" t="e">
        <v>#N/A</v>
      </c>
      <c r="DR18" s="9" t="e">
        <v>#N/A</v>
      </c>
      <c r="DS18" s="9" t="e">
        <v>#N/A</v>
      </c>
      <c r="DT18" s="9" t="e">
        <v>#N/A</v>
      </c>
      <c r="DU18" s="9" t="e">
        <v>#N/A</v>
      </c>
      <c r="DV18" s="9" t="e">
        <v>#N/A</v>
      </c>
      <c r="DW18" s="9" t="e">
        <v>#N/A</v>
      </c>
      <c r="DX18" s="9" t="e">
        <v>#N/A</v>
      </c>
      <c r="DY18" s="9" t="e">
        <v>#N/A</v>
      </c>
      <c r="DZ18" s="9" t="e">
        <v>#N/A</v>
      </c>
      <c r="EA18" s="9" t="e">
        <f t="shared" si="183"/>
        <v>#N/A</v>
      </c>
      <c r="EB18" s="9" t="e">
        <f t="shared" si="184"/>
        <v>#N/A</v>
      </c>
      <c r="EC18" s="9" t="e">
        <f t="shared" si="185"/>
        <v>#N/A</v>
      </c>
      <c r="ED18" s="9" t="e">
        <f t="shared" si="186"/>
        <v>#N/A</v>
      </c>
      <c r="EE18" s="9" t="e">
        <f t="shared" si="187"/>
        <v>#N/A</v>
      </c>
      <c r="EF18" s="9" t="e">
        <f t="shared" si="188"/>
        <v>#N/A</v>
      </c>
      <c r="EG18" s="11" t="e">
        <f t="shared" si="189"/>
        <v>#N/A</v>
      </c>
      <c r="EH18" s="11" t="e">
        <f t="shared" si="190"/>
        <v>#N/A</v>
      </c>
      <c r="EI18" s="11" t="e">
        <f t="shared" si="191"/>
        <v>#N/A</v>
      </c>
      <c r="EJ18" s="11" t="e">
        <f t="shared" si="192"/>
        <v>#N/A</v>
      </c>
      <c r="EK18" s="11" t="e">
        <f t="shared" si="193"/>
        <v>#N/A</v>
      </c>
      <c r="EL18" s="11" t="e">
        <f t="shared" si="194"/>
        <v>#N/A</v>
      </c>
      <c r="EM18" s="9">
        <v>1033903</v>
      </c>
      <c r="EN18" s="9">
        <v>672444</v>
      </c>
      <c r="EO18" s="14">
        <f t="shared" si="120"/>
        <v>0.65039370231056493</v>
      </c>
      <c r="EP18" s="9">
        <v>647818</v>
      </c>
      <c r="EQ18" s="9">
        <v>625277</v>
      </c>
      <c r="ER18" s="11">
        <f t="shared" si="58"/>
        <v>3.4795266571784049E-2</v>
      </c>
      <c r="ES18" s="9" t="e">
        <v>#N/A</v>
      </c>
      <c r="ET18" s="9">
        <v>897963</v>
      </c>
      <c r="EU18" s="9">
        <v>35576</v>
      </c>
      <c r="EV18" s="9">
        <v>225402</v>
      </c>
      <c r="EW18" s="9">
        <v>205549</v>
      </c>
      <c r="EX18" s="9">
        <v>185400</v>
      </c>
      <c r="EY18" s="9">
        <v>246036</v>
      </c>
      <c r="EZ18" s="13">
        <f t="shared" si="121"/>
        <v>3.9618558893851977E-2</v>
      </c>
      <c r="FA18" s="13">
        <f t="shared" si="122"/>
        <v>0.25101479682347716</v>
      </c>
      <c r="FB18" s="13">
        <f t="shared" si="123"/>
        <v>0.22890586805915167</v>
      </c>
      <c r="FC18" s="13">
        <f t="shared" si="124"/>
        <v>0.20646730433213842</v>
      </c>
      <c r="FD18" s="13">
        <f t="shared" si="125"/>
        <v>0.27399347189138085</v>
      </c>
      <c r="FE18" s="13">
        <f t="shared" si="126"/>
        <v>0.48046077622351924</v>
      </c>
      <c r="FF18" s="9" t="e">
        <v>#N/A</v>
      </c>
      <c r="FG18" s="9" t="e">
        <v>#N/A</v>
      </c>
      <c r="FH18" s="9" t="e">
        <v>#N/A</v>
      </c>
      <c r="FI18" s="9" t="e">
        <v>#N/A</v>
      </c>
      <c r="FJ18" s="9" t="e">
        <v>#N/A</v>
      </c>
      <c r="FK18" s="9" t="e">
        <f t="shared" si="59"/>
        <v>#N/A</v>
      </c>
      <c r="FL18" s="9" t="e">
        <f t="shared" si="60"/>
        <v>#N/A</v>
      </c>
      <c r="FM18" s="9" t="e">
        <f t="shared" si="61"/>
        <v>#N/A</v>
      </c>
      <c r="FN18" s="9" t="e">
        <v>#N/A</v>
      </c>
      <c r="FO18" s="9" t="e">
        <v>#N/A</v>
      </c>
      <c r="FP18" s="9" t="e">
        <v>#N/A</v>
      </c>
      <c r="FQ18" s="9" t="e">
        <f t="shared" si="62"/>
        <v>#N/A</v>
      </c>
      <c r="FR18" s="8">
        <v>612446</v>
      </c>
      <c r="FS18" s="8">
        <v>62277</v>
      </c>
      <c r="FT18" s="13">
        <f t="shared" si="127"/>
        <v>0.1016856996371925</v>
      </c>
      <c r="FU18" s="8">
        <v>550169</v>
      </c>
      <c r="FV18" s="8">
        <v>359102</v>
      </c>
      <c r="FW18" s="8">
        <v>191067</v>
      </c>
      <c r="FX18" s="13">
        <f t="shared" si="128"/>
        <v>0.65271216662516429</v>
      </c>
      <c r="FY18" s="13">
        <f t="shared" si="129"/>
        <v>0.34728783337483571</v>
      </c>
      <c r="FZ18" s="17">
        <v>67236</v>
      </c>
      <c r="GA18" s="17">
        <v>75589</v>
      </c>
      <c r="GB18" s="17">
        <v>137023</v>
      </c>
      <c r="GC18" s="17">
        <v>166819</v>
      </c>
      <c r="GD18" s="17">
        <v>165779</v>
      </c>
      <c r="GE18" s="13">
        <f t="shared" si="63"/>
        <v>0.10978274002932503</v>
      </c>
      <c r="GF18" s="13">
        <f t="shared" si="64"/>
        <v>0.12342149348677271</v>
      </c>
      <c r="GG18" s="13">
        <f t="shared" si="65"/>
        <v>0.22373074524121311</v>
      </c>
      <c r="GH18" s="13">
        <f t="shared" si="66"/>
        <v>0.27238156506859379</v>
      </c>
      <c r="GI18" s="13">
        <f t="shared" si="67"/>
        <v>0.27068345617409534</v>
      </c>
      <c r="GJ18">
        <v>1958</v>
      </c>
      <c r="GK18" s="8">
        <v>438930</v>
      </c>
      <c r="GL18" s="8">
        <v>53233</v>
      </c>
      <c r="GM18" s="8">
        <v>50896</v>
      </c>
      <c r="GN18" s="8">
        <v>65295</v>
      </c>
      <c r="GO18" s="8">
        <v>4092</v>
      </c>
      <c r="GP18" s="13">
        <f t="shared" si="130"/>
        <v>0.71668359332904452</v>
      </c>
      <c r="GQ18" s="13">
        <f t="shared" si="131"/>
        <v>8.6918683443111724E-2</v>
      </c>
      <c r="GR18" s="13">
        <f t="shared" si="132"/>
        <v>8.3102836821532022E-2</v>
      </c>
      <c r="GS18" s="13">
        <f t="shared" si="133"/>
        <v>0.1066134810252659</v>
      </c>
      <c r="GT18" s="13">
        <f t="shared" si="134"/>
        <v>6.6814053810458395E-3</v>
      </c>
      <c r="GU18" s="21">
        <v>240916.297543386</v>
      </c>
      <c r="GV18" s="21">
        <f>GU18*VLOOKUP(H18,'R-CPI-U-RS'!$A$44:$O$54,15,FALSE)</f>
        <v>240916.297543386</v>
      </c>
      <c r="GW18" s="9">
        <v>1356</v>
      </c>
      <c r="GX18" s="9">
        <v>18</v>
      </c>
      <c r="GY18" s="9">
        <v>22</v>
      </c>
      <c r="GZ18" s="9">
        <v>1603</v>
      </c>
      <c r="HA18" s="9">
        <f t="shared" si="69"/>
        <v>1643</v>
      </c>
      <c r="HB18" s="8">
        <v>63084</v>
      </c>
      <c r="HC18" s="8">
        <v>155469</v>
      </c>
      <c r="HD18" s="8">
        <v>132568</v>
      </c>
      <c r="HE18" s="8">
        <v>191987</v>
      </c>
      <c r="HF18" s="8">
        <v>7061</v>
      </c>
      <c r="HG18" s="13">
        <f t="shared" si="135"/>
        <v>0.11466294902111897</v>
      </c>
      <c r="HH18" s="13">
        <f t="shared" si="179"/>
        <v>0.2825840787103599</v>
      </c>
      <c r="HI18" s="13">
        <f t="shared" si="180"/>
        <v>0.24095868723973907</v>
      </c>
      <c r="HJ18" s="13">
        <f t="shared" si="181"/>
        <v>0.34896004682197651</v>
      </c>
      <c r="HK18" s="13">
        <f t="shared" si="182"/>
        <v>1.2834238206805544E-2</v>
      </c>
      <c r="HL18" s="5">
        <v>1182</v>
      </c>
      <c r="HM18" s="5">
        <f>HL18*VLOOKUP(H18,'R-CPI-U-RS'!$A$44:$O$54,15,FALSE)</f>
        <v>1182</v>
      </c>
      <c r="HN18" s="17">
        <v>100889</v>
      </c>
      <c r="HO18" s="17">
        <v>134769</v>
      </c>
      <c r="HP18" s="17">
        <v>59079</v>
      </c>
      <c r="HQ18" s="17">
        <v>21303</v>
      </c>
      <c r="HR18" s="17">
        <v>39792</v>
      </c>
      <c r="HS18" s="17">
        <v>3270</v>
      </c>
      <c r="HT18" s="13">
        <f t="shared" si="136"/>
        <v>0.28094803147852143</v>
      </c>
      <c r="HU18" s="13">
        <f t="shared" si="137"/>
        <v>0.37529448457541309</v>
      </c>
      <c r="HV18" s="13">
        <f t="shared" si="138"/>
        <v>0.16451871613079291</v>
      </c>
      <c r="HW18" s="13">
        <f t="shared" si="139"/>
        <v>5.9322977872582165E-2</v>
      </c>
      <c r="HX18" s="13">
        <f t="shared" si="140"/>
        <v>0.11080974207885225</v>
      </c>
      <c r="HY18" s="13">
        <f t="shared" si="141"/>
        <v>9.1060478638381303E-3</v>
      </c>
      <c r="HZ18" s="13">
        <v>0.152</v>
      </c>
      <c r="IA18" s="17">
        <v>8337</v>
      </c>
      <c r="IB18" s="17">
        <v>43118</v>
      </c>
      <c r="IC18" s="17">
        <v>43828</v>
      </c>
      <c r="ID18" s="17">
        <v>28683</v>
      </c>
      <c r="IE18" s="17">
        <v>55651</v>
      </c>
      <c r="IF18" s="17">
        <v>11450</v>
      </c>
      <c r="IG18" s="13">
        <f t="shared" si="142"/>
        <v>4.3633908524234953E-2</v>
      </c>
      <c r="IH18" s="13">
        <f t="shared" si="143"/>
        <v>0.22566952953675937</v>
      </c>
      <c r="II18" s="13">
        <f t="shared" si="144"/>
        <v>0.22938550351447398</v>
      </c>
      <c r="IJ18" s="13">
        <f t="shared" si="145"/>
        <v>0.15012011493350499</v>
      </c>
      <c r="IK18" s="13">
        <f t="shared" si="146"/>
        <v>0.29126432089267118</v>
      </c>
      <c r="IL18" s="13">
        <f t="shared" si="147"/>
        <v>5.9926622598355551E-2</v>
      </c>
      <c r="IM18" s="13">
        <v>0.28699999999999998</v>
      </c>
      <c r="IN18" s="17">
        <v>714212</v>
      </c>
      <c r="IO18" s="17">
        <v>476689</v>
      </c>
      <c r="IP18" s="17">
        <v>48950</v>
      </c>
      <c r="IQ18" s="17">
        <v>39063</v>
      </c>
      <c r="IR18" s="17">
        <v>20644</v>
      </c>
      <c r="IS18" s="17">
        <v>12998</v>
      </c>
      <c r="IT18" s="17">
        <v>115868</v>
      </c>
      <c r="IU18" s="13">
        <f t="shared" si="148"/>
        <v>0.66743347913504669</v>
      </c>
      <c r="IV18" s="13">
        <f t="shared" si="149"/>
        <v>6.8537073025936271E-2</v>
      </c>
      <c r="IW18" s="13">
        <f t="shared" si="150"/>
        <v>5.4693844404742571E-2</v>
      </c>
      <c r="IX18" s="13">
        <f t="shared" si="151"/>
        <v>2.8904582952960747E-2</v>
      </c>
      <c r="IY18" s="13">
        <f t="shared" si="152"/>
        <v>1.8199078144864551E-2</v>
      </c>
      <c r="IZ18" s="13">
        <f t="shared" si="153"/>
        <v>0.16223194233644911</v>
      </c>
      <c r="JA18" s="17">
        <v>714212</v>
      </c>
      <c r="JB18" s="17">
        <v>476689</v>
      </c>
      <c r="JC18" s="17">
        <v>48950</v>
      </c>
      <c r="JD18" s="17">
        <v>39063</v>
      </c>
      <c r="JE18" s="17">
        <v>23748</v>
      </c>
      <c r="JF18" s="17">
        <v>9894</v>
      </c>
      <c r="JG18" s="17">
        <v>115868</v>
      </c>
      <c r="JH18" s="13">
        <f t="shared" si="74"/>
        <v>0.66743347913504669</v>
      </c>
      <c r="JI18" s="13">
        <f t="shared" si="75"/>
        <v>6.8537073025936271E-2</v>
      </c>
      <c r="JJ18" s="13">
        <f t="shared" si="76"/>
        <v>5.4693844404742571E-2</v>
      </c>
      <c r="JK18" s="13">
        <f t="shared" si="77"/>
        <v>3.3250631465167206E-2</v>
      </c>
      <c r="JL18" s="13">
        <f t="shared" si="78"/>
        <v>1.385302963265809E-2</v>
      </c>
      <c r="JM18" s="13">
        <f t="shared" si="79"/>
        <v>0.16223194233644911</v>
      </c>
      <c r="JN18" s="1">
        <v>0</v>
      </c>
      <c r="JO18" s="1">
        <v>0</v>
      </c>
      <c r="JP18" s="1">
        <v>0</v>
      </c>
      <c r="JQ18" s="1">
        <v>0</v>
      </c>
      <c r="JR18" s="1">
        <v>0</v>
      </c>
      <c r="JS18" s="1">
        <v>0</v>
      </c>
      <c r="JT18" s="11" t="e">
        <f t="shared" si="80"/>
        <v>#DIV/0!</v>
      </c>
      <c r="JU18" s="11" t="e">
        <f t="shared" si="81"/>
        <v>#DIV/0!</v>
      </c>
      <c r="JV18" s="11" t="e">
        <f t="shared" si="82"/>
        <v>#DIV/0!</v>
      </c>
      <c r="JW18" s="11" t="e">
        <f t="shared" si="83"/>
        <v>#DIV/0!</v>
      </c>
      <c r="JX18" s="11" t="e">
        <f t="shared" si="84"/>
        <v>#DIV/0!</v>
      </c>
      <c r="JY18" s="29">
        <f>(JN18/J18)*100000</f>
        <v>0</v>
      </c>
      <c r="JZ18" s="9"/>
      <c r="KA18" s="9"/>
      <c r="KB18" s="9"/>
      <c r="KC18" s="9"/>
      <c r="KD18" s="9"/>
      <c r="KE18" s="9"/>
      <c r="KF18" s="9"/>
      <c r="KG18" s="9"/>
      <c r="KH18" s="9">
        <f t="shared" si="85"/>
        <v>0</v>
      </c>
      <c r="KI18" s="9">
        <f t="shared" si="86"/>
        <v>0</v>
      </c>
      <c r="KJ18" s="9">
        <f t="shared" si="87"/>
        <v>0</v>
      </c>
      <c r="KK18">
        <v>4.9000000000000004</v>
      </c>
      <c r="KL18" s="8">
        <v>1695</v>
      </c>
      <c r="KM18" s="8">
        <v>7</v>
      </c>
      <c r="KN18" s="8">
        <v>129755</v>
      </c>
      <c r="KO18" s="8">
        <v>514719</v>
      </c>
      <c r="KP18" s="8">
        <v>115888</v>
      </c>
      <c r="KQ18" s="8">
        <v>204387</v>
      </c>
      <c r="KR18" s="8">
        <v>161521</v>
      </c>
      <c r="KS18" s="8">
        <v>32923</v>
      </c>
      <c r="KT18" s="13">
        <f t="shared" si="154"/>
        <v>0.22514809051152182</v>
      </c>
      <c r="KU18" s="13">
        <f t="shared" si="155"/>
        <v>0.39708462287189711</v>
      </c>
      <c r="KV18" s="13">
        <f t="shared" si="156"/>
        <v>0.3138042310464545</v>
      </c>
      <c r="KW18" s="13">
        <f t="shared" si="157"/>
        <v>6.3963055570126617E-2</v>
      </c>
      <c r="KX18" s="17">
        <v>13455250</v>
      </c>
      <c r="KY18" s="15">
        <f t="shared" si="158"/>
        <v>26.140962350330959</v>
      </c>
      <c r="KZ18" s="8">
        <v>623289</v>
      </c>
      <c r="LA18" s="8">
        <v>33853</v>
      </c>
      <c r="LB18" s="8">
        <v>183077</v>
      </c>
      <c r="LC18" s="8">
        <v>278831</v>
      </c>
      <c r="LD18" s="8">
        <v>92798</v>
      </c>
      <c r="LE18" s="8">
        <v>34730</v>
      </c>
      <c r="LF18" s="13">
        <f t="shared" si="159"/>
        <v>5.4313488606408902E-2</v>
      </c>
      <c r="LG18" s="13">
        <f t="shared" si="160"/>
        <v>0.29372730787804696</v>
      </c>
      <c r="LH18" s="13">
        <f t="shared" si="161"/>
        <v>0.44735427706890385</v>
      </c>
      <c r="LI18" s="13">
        <f t="shared" si="162"/>
        <v>0.14888438589482567</v>
      </c>
      <c r="LJ18" s="13">
        <f t="shared" si="163"/>
        <v>5.5720540551814648E-2</v>
      </c>
      <c r="LK18" s="17" t="e">
        <v>#N/A</v>
      </c>
      <c r="LL18" s="17" t="e">
        <v>#N/A</v>
      </c>
      <c r="LM18" s="13" t="e">
        <f t="shared" ref="LM18:LM81" si="195">LL18/LK18</f>
        <v>#N/A</v>
      </c>
      <c r="LN18" s="27">
        <v>423.59000000000003</v>
      </c>
      <c r="LO18" s="27">
        <v>264.60999999999996</v>
      </c>
      <c r="LP18" s="27">
        <v>37.880000000000003</v>
      </c>
      <c r="LQ18" s="27">
        <v>0.31</v>
      </c>
      <c r="LR18" s="27">
        <v>18.119999999999997</v>
      </c>
      <c r="LS18" s="11">
        <f t="shared" si="90"/>
        <v>0.56895139084767166</v>
      </c>
      <c r="LT18" s="11">
        <f t="shared" si="91"/>
        <v>0.35541497092047114</v>
      </c>
      <c r="LU18" s="11">
        <f t="shared" si="92"/>
        <v>5.087910169104512E-2</v>
      </c>
      <c r="LV18" s="11">
        <f t="shared" si="93"/>
        <v>4.1638124403970398E-4</v>
      </c>
      <c r="LW18" s="11">
        <f t="shared" si="94"/>
        <v>2.4338155296772371E-2</v>
      </c>
      <c r="LX18" s="25" t="e">
        <v>#N/A</v>
      </c>
      <c r="LY18" s="25" t="e">
        <v>#N/A</v>
      </c>
      <c r="LZ18" s="25" t="e">
        <v>#N/A</v>
      </c>
      <c r="MA18" s="25" t="e">
        <v>#N/A</v>
      </c>
      <c r="MB18" s="22" t="e">
        <v>#N/A</v>
      </c>
      <c r="MC18" s="22" t="e">
        <v>#N/A</v>
      </c>
      <c r="MD18" s="1">
        <v>183</v>
      </c>
      <c r="ME18" s="1">
        <v>93</v>
      </c>
      <c r="MF18" s="1">
        <v>89</v>
      </c>
      <c r="MG18" s="1">
        <v>1</v>
      </c>
      <c r="MH18" s="1">
        <v>0</v>
      </c>
      <c r="MI18" s="1">
        <v>0</v>
      </c>
      <c r="MJ18" s="11">
        <f t="shared" si="95"/>
        <v>0.50819672131147542</v>
      </c>
      <c r="MK18" s="11">
        <f t="shared" si="96"/>
        <v>0.48633879781420764</v>
      </c>
      <c r="ML18" s="11">
        <f t="shared" si="97"/>
        <v>5.4644808743169399E-3</v>
      </c>
      <c r="MM18" s="11">
        <f t="shared" si="98"/>
        <v>0</v>
      </c>
      <c r="MN18" s="11">
        <f t="shared" si="99"/>
        <v>0</v>
      </c>
      <c r="MO18" s="26">
        <v>78.460069996818305</v>
      </c>
      <c r="MP18" s="26">
        <v>80.872794800371395</v>
      </c>
      <c r="MQ18" s="26">
        <v>29.440000534057599</v>
      </c>
      <c r="MR18" s="26">
        <v>92.300003051757798</v>
      </c>
      <c r="MS18" s="9">
        <v>1140533.3929015601</v>
      </c>
      <c r="MT18" s="9">
        <v>2458129.3383999998</v>
      </c>
      <c r="MU18" s="9">
        <v>3</v>
      </c>
      <c r="MV18" s="9">
        <v>5402874.9113999996</v>
      </c>
      <c r="MW18" s="9">
        <v>9001540.6427015606</v>
      </c>
      <c r="MX18" s="13" t="e">
        <v>#N/A</v>
      </c>
      <c r="MY18" s="13" t="e">
        <v>#N/A</v>
      </c>
      <c r="MZ18" s="13" t="e">
        <v>#N/A</v>
      </c>
      <c r="NA18" s="13" t="e">
        <v>#N/A</v>
      </c>
      <c r="NB18" s="13" t="e">
        <v>#N/A</v>
      </c>
      <c r="NC18" s="8" t="e">
        <v>#N/A</v>
      </c>
      <c r="ND18" s="8" t="e">
        <v>#N/A</v>
      </c>
      <c r="NE18" s="8" t="e">
        <v>#N/A</v>
      </c>
      <c r="NF18" s="8" t="e">
        <v>#N/A</v>
      </c>
      <c r="NG18" s="8" t="e">
        <v>#N/A</v>
      </c>
      <c r="NH18" s="38" t="e">
        <f t="shared" si="100"/>
        <v>#N/A</v>
      </c>
      <c r="NI18" s="38" t="e">
        <f t="shared" si="101"/>
        <v>#N/A</v>
      </c>
      <c r="NJ18" s="38" t="e">
        <f t="shared" si="102"/>
        <v>#N/A</v>
      </c>
      <c r="NK18" s="38" t="e">
        <f t="shared" si="103"/>
        <v>#N/A</v>
      </c>
      <c r="NL18" s="38" t="e">
        <f t="shared" si="104"/>
        <v>#N/A</v>
      </c>
      <c r="NM18" s="8">
        <v>1220404</v>
      </c>
      <c r="NN18" s="8">
        <v>177562</v>
      </c>
      <c r="NO18" s="11">
        <f t="shared" si="105"/>
        <v>0.14549444282385177</v>
      </c>
      <c r="NP18" s="13" t="e">
        <v>#N/A</v>
      </c>
      <c r="NQ18" s="13" t="e">
        <v>#N/A</v>
      </c>
      <c r="NR18" s="13" t="e">
        <v>#N/A</v>
      </c>
      <c r="NS18" s="9" t="e">
        <v>#N/A</v>
      </c>
      <c r="NT18" s="39" t="e">
        <v>#N/A</v>
      </c>
      <c r="NU18" s="8" t="e">
        <v>#N/A</v>
      </c>
      <c r="NV18" s="16" t="e">
        <v>#N/A</v>
      </c>
      <c r="NW18" s="8" t="e">
        <v>#N/A</v>
      </c>
      <c r="NX18" s="25" t="e">
        <v>#N/A</v>
      </c>
      <c r="NY18" s="39" t="e">
        <v>#N/A</v>
      </c>
    </row>
    <row r="19" spans="1:389" x14ac:dyDescent="0.25">
      <c r="A19" s="3" t="s">
        <v>46</v>
      </c>
      <c r="B19" s="3" t="s">
        <v>1</v>
      </c>
      <c r="C19" s="3" t="s">
        <v>77</v>
      </c>
      <c r="D19" s="3" t="s">
        <v>93</v>
      </c>
      <c r="E19" s="3" t="s">
        <v>17</v>
      </c>
      <c r="F19" s="3" t="s">
        <v>18</v>
      </c>
      <c r="G19" s="3">
        <v>39035</v>
      </c>
      <c r="H19" s="3">
        <v>2014</v>
      </c>
      <c r="I19" s="3" t="str">
        <f t="shared" si="53"/>
        <v>Sum of 2014</v>
      </c>
      <c r="J19" s="8">
        <v>1278041</v>
      </c>
      <c r="K19" s="8" t="e">
        <v>#N/A</v>
      </c>
      <c r="L19" s="8" t="e">
        <v>#N/A</v>
      </c>
      <c r="M19" s="8" t="e">
        <v>#N/A</v>
      </c>
      <c r="N19" s="8" t="e">
        <v>#N/A</v>
      </c>
      <c r="O19" s="8" t="e">
        <v>#N/A</v>
      </c>
      <c r="P19" s="13" t="e">
        <f t="shared" si="106"/>
        <v>#N/A</v>
      </c>
      <c r="Q19" s="13" t="e">
        <f t="shared" si="107"/>
        <v>#N/A</v>
      </c>
      <c r="R19" s="13" t="e">
        <f t="shared" si="108"/>
        <v>#N/A</v>
      </c>
      <c r="S19" s="13" t="e">
        <f t="shared" si="109"/>
        <v>#N/A</v>
      </c>
      <c r="T19" s="15" t="e">
        <v>#N/A</v>
      </c>
      <c r="U19" s="15" t="e">
        <v>#N/A</v>
      </c>
      <c r="V19" s="15" t="e">
        <v>#N/A</v>
      </c>
      <c r="W19" s="17" t="e">
        <v>#N/A</v>
      </c>
      <c r="X19" s="17" t="e">
        <v>#N/A</v>
      </c>
      <c r="Y19" s="17" t="e">
        <v>#N/A</v>
      </c>
      <c r="Z19" s="17" t="e">
        <v>#N/A</v>
      </c>
      <c r="AA19" s="17" t="e">
        <v>#N/A</v>
      </c>
      <c r="AB19" s="17" t="e">
        <v>#N/A</v>
      </c>
      <c r="AC19" s="17" t="e">
        <v>#N/A</v>
      </c>
      <c r="AD19" s="13" t="e">
        <f t="shared" si="1"/>
        <v>#N/A</v>
      </c>
      <c r="AE19" s="13" t="e">
        <f t="shared" si="2"/>
        <v>#N/A</v>
      </c>
      <c r="AF19" s="13" t="e">
        <f t="shared" si="3"/>
        <v>#N/A</v>
      </c>
      <c r="AG19" s="13" t="e">
        <f t="shared" si="4"/>
        <v>#N/A</v>
      </c>
      <c r="AH19" s="13" t="e">
        <f t="shared" si="5"/>
        <v>#N/A</v>
      </c>
      <c r="AI19" s="13" t="e">
        <f t="shared" si="6"/>
        <v>#N/A</v>
      </c>
      <c r="AJ19" s="13" t="e">
        <f t="shared" si="7"/>
        <v>#N/A</v>
      </c>
      <c r="AK19" s="17" t="e">
        <v>#N/A</v>
      </c>
      <c r="AL19" s="17" t="e">
        <v>#N/A</v>
      </c>
      <c r="AM19" s="17" t="e">
        <v>#N/A</v>
      </c>
      <c r="AN19" s="17" t="e">
        <v>#N/A</v>
      </c>
      <c r="AO19" s="17" t="e">
        <v>#N/A</v>
      </c>
      <c r="AP19" s="13" t="e">
        <f t="shared" si="110"/>
        <v>#N/A</v>
      </c>
      <c r="AQ19" s="13" t="e">
        <f t="shared" si="164"/>
        <v>#N/A</v>
      </c>
      <c r="AR19" s="13" t="e">
        <f t="shared" si="165"/>
        <v>#N/A</v>
      </c>
      <c r="AS19" s="13" t="e">
        <f t="shared" si="166"/>
        <v>#N/A</v>
      </c>
      <c r="AT19" s="19" t="e">
        <v>#N/A</v>
      </c>
      <c r="AU19" s="17" t="e">
        <v>#N/A</v>
      </c>
      <c r="AV19" s="17" t="e">
        <v>#N/A</v>
      </c>
      <c r="AW19" s="17" t="e">
        <v>#N/A</v>
      </c>
      <c r="AX19" s="17" t="e">
        <v>#N/A</v>
      </c>
      <c r="AY19" s="17" t="e">
        <v>#N/A</v>
      </c>
      <c r="AZ19" s="17" t="e">
        <v>#N/A</v>
      </c>
      <c r="BA19" s="13" t="e">
        <f t="shared" si="167"/>
        <v>#N/A</v>
      </c>
      <c r="BB19" s="13" t="e">
        <f t="shared" si="168"/>
        <v>#N/A</v>
      </c>
      <c r="BC19" s="13" t="e">
        <f t="shared" si="169"/>
        <v>#N/A</v>
      </c>
      <c r="BD19" s="13" t="e">
        <f t="shared" si="170"/>
        <v>#N/A</v>
      </c>
      <c r="BE19" s="13" t="e">
        <f t="shared" si="171"/>
        <v>#N/A</v>
      </c>
      <c r="BF19" s="13" t="e">
        <f t="shared" si="9"/>
        <v>#N/A</v>
      </c>
      <c r="BG19" s="17" t="e">
        <v>#N/A</v>
      </c>
      <c r="BH19" s="17" t="e">
        <v>#N/A</v>
      </c>
      <c r="BI19" s="17" t="e">
        <v>#N/A</v>
      </c>
      <c r="BJ19" s="17" t="e">
        <v>#N/A</v>
      </c>
      <c r="BK19" s="17" t="e">
        <v>#N/A</v>
      </c>
      <c r="BL19" s="17" t="e">
        <v>#N/A</v>
      </c>
      <c r="BM19" s="13" t="e">
        <f t="shared" si="111"/>
        <v>#N/A</v>
      </c>
      <c r="BN19" s="13" t="e">
        <f t="shared" si="172"/>
        <v>#N/A</v>
      </c>
      <c r="BO19" s="13" t="e">
        <f t="shared" si="173"/>
        <v>#N/A</v>
      </c>
      <c r="BP19" s="13" t="e">
        <f t="shared" si="174"/>
        <v>#N/A</v>
      </c>
      <c r="BQ19" s="13" t="e">
        <f t="shared" si="175"/>
        <v>#N/A</v>
      </c>
      <c r="BR19" s="13" t="e">
        <f t="shared" si="56"/>
        <v>#N/A</v>
      </c>
      <c r="BS19" s="17" t="e">
        <v>#N/A</v>
      </c>
      <c r="BT19" s="17" t="e">
        <v>#N/A</v>
      </c>
      <c r="BU19" s="17" t="e">
        <v>#N/A</v>
      </c>
      <c r="BV19" s="17" t="e">
        <v>#N/A</v>
      </c>
      <c r="BW19" s="13" t="e">
        <f t="shared" si="112"/>
        <v>#N/A</v>
      </c>
      <c r="BX19" s="13" t="e">
        <f t="shared" si="176"/>
        <v>#N/A</v>
      </c>
      <c r="BY19" s="13" t="e">
        <f t="shared" si="177"/>
        <v>#N/A</v>
      </c>
      <c r="BZ19" s="13" t="e">
        <f t="shared" si="178"/>
        <v>#N/A</v>
      </c>
      <c r="CA19" s="13" t="e">
        <f t="shared" si="113"/>
        <v>#N/A</v>
      </c>
      <c r="CB19" s="8" t="e">
        <v>#N/A</v>
      </c>
      <c r="CC19" s="8" t="e">
        <v>#N/A</v>
      </c>
      <c r="CD19" s="13" t="e">
        <f t="shared" si="114"/>
        <v>#N/A</v>
      </c>
      <c r="CE19" s="8" t="e">
        <v>#N/A</v>
      </c>
      <c r="CF19" s="8" t="e">
        <v>#N/A</v>
      </c>
      <c r="CG19" s="13" t="e">
        <f t="shared" si="115"/>
        <v>#N/A</v>
      </c>
      <c r="CH19" s="5" t="e">
        <v>#N/A</v>
      </c>
      <c r="CI19" s="5" t="e">
        <f>CH19*VLOOKUP(H19,'R-CPI-U-RS'!$A$44:$O$54,15,FALSE)</f>
        <v>#N/A</v>
      </c>
      <c r="CJ19" s="5">
        <v>86287096</v>
      </c>
      <c r="CK19" s="5">
        <v>91169042</v>
      </c>
      <c r="CL19" s="9">
        <v>33016</v>
      </c>
      <c r="CM19" s="9">
        <v>16403</v>
      </c>
      <c r="CN19" s="9">
        <v>6418</v>
      </c>
      <c r="CO19" s="9">
        <v>4564</v>
      </c>
      <c r="CP19" s="9">
        <v>3357</v>
      </c>
      <c r="CQ19" s="9">
        <v>1223</v>
      </c>
      <c r="CR19" s="9">
        <v>789</v>
      </c>
      <c r="CS19" s="9">
        <v>262</v>
      </c>
      <c r="CT19" s="20">
        <v>33123486000</v>
      </c>
      <c r="CU19" s="20">
        <f>CT19*VLOOKUP(H19,'R-CPI-U-RS'!$A$44:$P$54,16,FALSE)</f>
        <v>42802364854.184647</v>
      </c>
      <c r="CV19" s="9">
        <v>2463</v>
      </c>
      <c r="CW19" s="9" t="e">
        <v>#N/A</v>
      </c>
      <c r="CX19" s="9" t="e">
        <v>#N/A</v>
      </c>
      <c r="CY19" s="9" t="e">
        <v>#N/A</v>
      </c>
      <c r="CZ19" s="9" t="e">
        <v>#N/A</v>
      </c>
      <c r="DA19" s="11" t="e">
        <f t="shared" si="116"/>
        <v>#N/A</v>
      </c>
      <c r="DB19" s="11" t="e">
        <f t="shared" si="117"/>
        <v>#N/A</v>
      </c>
      <c r="DC19" s="11" t="e">
        <f t="shared" si="118"/>
        <v>#N/A</v>
      </c>
      <c r="DD19" s="11" t="e">
        <f t="shared" si="119"/>
        <v>#N/A</v>
      </c>
      <c r="DE19" s="9">
        <v>664773</v>
      </c>
      <c r="DF19" s="9">
        <v>582497</v>
      </c>
      <c r="DG19" s="9">
        <v>7</v>
      </c>
      <c r="DH19" s="9">
        <v>0</v>
      </c>
      <c r="DI19" s="9">
        <v>0</v>
      </c>
      <c r="DJ19" s="9">
        <v>18865</v>
      </c>
      <c r="DK19" s="9">
        <v>69685</v>
      </c>
      <c r="DL19" s="9">
        <v>39107</v>
      </c>
      <c r="DM19" s="9">
        <v>62232</v>
      </c>
      <c r="DN19" s="9">
        <v>17422</v>
      </c>
      <c r="DO19" s="9">
        <v>13931</v>
      </c>
      <c r="DP19" s="9">
        <v>45335</v>
      </c>
      <c r="DQ19" s="9">
        <v>15330</v>
      </c>
      <c r="DR19" s="9">
        <v>40735</v>
      </c>
      <c r="DS19" s="9">
        <v>30098</v>
      </c>
      <c r="DT19" s="9">
        <v>43286</v>
      </c>
      <c r="DU19" s="9">
        <v>30595</v>
      </c>
      <c r="DV19" s="9">
        <v>141315</v>
      </c>
      <c r="DW19" s="9">
        <v>10375</v>
      </c>
      <c r="DX19" s="9">
        <v>56795</v>
      </c>
      <c r="DY19" s="9">
        <v>27681</v>
      </c>
      <c r="DZ19" s="9">
        <v>58</v>
      </c>
      <c r="EA19" s="9">
        <f t="shared" si="183"/>
        <v>88557</v>
      </c>
      <c r="EB19" s="9">
        <f t="shared" si="184"/>
        <v>60665</v>
      </c>
      <c r="EC19" s="9">
        <f t="shared" si="185"/>
        <v>114119</v>
      </c>
      <c r="ED19" s="9">
        <f t="shared" si="186"/>
        <v>171910</v>
      </c>
      <c r="EE19" s="9">
        <f t="shared" si="187"/>
        <v>118761</v>
      </c>
      <c r="EF19" s="9">
        <f t="shared" si="188"/>
        <v>108840</v>
      </c>
      <c r="EG19" s="11">
        <f t="shared" si="189"/>
        <v>0.13321389406609474</v>
      </c>
      <c r="EH19" s="11">
        <f t="shared" si="190"/>
        <v>9.1256714698099956E-2</v>
      </c>
      <c r="EI19" s="11">
        <f t="shared" si="191"/>
        <v>0.17166611760706285</v>
      </c>
      <c r="EJ19" s="11">
        <f t="shared" si="192"/>
        <v>0.25859955202753421</v>
      </c>
      <c r="EK19" s="11">
        <f t="shared" si="193"/>
        <v>0.17864895234914777</v>
      </c>
      <c r="EL19" s="11">
        <f t="shared" si="194"/>
        <v>0.16372506103587239</v>
      </c>
      <c r="EM19" s="9" t="e">
        <v>#N/A</v>
      </c>
      <c r="EN19" s="9" t="e">
        <v>#N/A</v>
      </c>
      <c r="EO19" s="14" t="e">
        <f t="shared" si="120"/>
        <v>#N/A</v>
      </c>
      <c r="EP19" s="9">
        <v>621310</v>
      </c>
      <c r="EQ19" s="9">
        <v>582497</v>
      </c>
      <c r="ER19" s="11">
        <f t="shared" si="58"/>
        <v>6.2469620640260098E-2</v>
      </c>
      <c r="ES19" s="9">
        <v>90292</v>
      </c>
      <c r="ET19" s="9" t="e">
        <v>#N/A</v>
      </c>
      <c r="EU19" s="9" t="e">
        <v>#N/A</v>
      </c>
      <c r="EV19" s="9" t="e">
        <v>#N/A</v>
      </c>
      <c r="EW19" s="9" t="e">
        <v>#N/A</v>
      </c>
      <c r="EX19" s="9" t="e">
        <v>#N/A</v>
      </c>
      <c r="EY19" s="9" t="e">
        <v>#N/A</v>
      </c>
      <c r="EZ19" s="13" t="e">
        <f t="shared" si="121"/>
        <v>#N/A</v>
      </c>
      <c r="FA19" s="13" t="e">
        <f t="shared" si="122"/>
        <v>#N/A</v>
      </c>
      <c r="FB19" s="13" t="e">
        <f t="shared" si="123"/>
        <v>#N/A</v>
      </c>
      <c r="FC19" s="13" t="e">
        <f t="shared" si="124"/>
        <v>#N/A</v>
      </c>
      <c r="FD19" s="13" t="e">
        <f t="shared" si="125"/>
        <v>#N/A</v>
      </c>
      <c r="FE19" s="13" t="e">
        <f t="shared" si="126"/>
        <v>#N/A</v>
      </c>
      <c r="FF19" s="9">
        <v>0</v>
      </c>
      <c r="FG19" s="9">
        <v>39900</v>
      </c>
      <c r="FH19" s="9">
        <v>707</v>
      </c>
      <c r="FI19" s="9">
        <v>28974</v>
      </c>
      <c r="FJ19" s="9">
        <v>889</v>
      </c>
      <c r="FK19" s="9">
        <f t="shared" si="59"/>
        <v>39900</v>
      </c>
      <c r="FL19" s="9">
        <f t="shared" si="60"/>
        <v>29681</v>
      </c>
      <c r="FM19" s="9">
        <f t="shared" si="61"/>
        <v>889</v>
      </c>
      <c r="FN19" s="9">
        <v>285008</v>
      </c>
      <c r="FO19" s="9">
        <v>124480</v>
      </c>
      <c r="FP19" s="9">
        <v>440449</v>
      </c>
      <c r="FQ19" s="9">
        <f t="shared" si="62"/>
        <v>160528</v>
      </c>
      <c r="FR19" s="8" t="e">
        <v>#N/A</v>
      </c>
      <c r="FS19" s="8" t="e">
        <v>#N/A</v>
      </c>
      <c r="FT19" s="13" t="e">
        <f t="shared" si="127"/>
        <v>#N/A</v>
      </c>
      <c r="FU19" s="8" t="e">
        <v>#N/A</v>
      </c>
      <c r="FV19" s="8" t="e">
        <v>#N/A</v>
      </c>
      <c r="FW19" s="8" t="e">
        <v>#N/A</v>
      </c>
      <c r="FX19" s="13" t="e">
        <f t="shared" si="128"/>
        <v>#N/A</v>
      </c>
      <c r="FY19" s="13" t="e">
        <f t="shared" si="129"/>
        <v>#N/A</v>
      </c>
      <c r="FZ19" s="17">
        <v>28897</v>
      </c>
      <c r="GA19" s="17">
        <v>70169</v>
      </c>
      <c r="GB19" s="17">
        <v>147008</v>
      </c>
      <c r="GC19" s="17">
        <v>185012</v>
      </c>
      <c r="GD19" s="17">
        <v>187767</v>
      </c>
      <c r="GE19" s="13" t="e">
        <f t="shared" si="63"/>
        <v>#N/A</v>
      </c>
      <c r="GF19" s="13" t="e">
        <f t="shared" si="64"/>
        <v>#N/A</v>
      </c>
      <c r="GG19" s="13" t="e">
        <f t="shared" si="65"/>
        <v>#N/A</v>
      </c>
      <c r="GH19" s="13" t="e">
        <f t="shared" si="66"/>
        <v>#N/A</v>
      </c>
      <c r="GI19" s="13" t="e">
        <f t="shared" si="67"/>
        <v>#N/A</v>
      </c>
      <c r="GJ19" t="e">
        <v>#N/A</v>
      </c>
      <c r="GK19" s="8" t="e">
        <v>#N/A</v>
      </c>
      <c r="GL19" s="8" t="e">
        <v>#N/A</v>
      </c>
      <c r="GM19" s="8" t="e">
        <v>#N/A</v>
      </c>
      <c r="GN19" s="8" t="e">
        <v>#N/A</v>
      </c>
      <c r="GO19" s="8" t="e">
        <v>#N/A</v>
      </c>
      <c r="GP19" s="13" t="e">
        <f t="shared" si="130"/>
        <v>#N/A</v>
      </c>
      <c r="GQ19" s="13" t="e">
        <f t="shared" si="131"/>
        <v>#N/A</v>
      </c>
      <c r="GR19" s="13" t="e">
        <f t="shared" si="132"/>
        <v>#N/A</v>
      </c>
      <c r="GS19" s="13" t="e">
        <f t="shared" si="133"/>
        <v>#N/A</v>
      </c>
      <c r="GT19" s="13" t="e">
        <f t="shared" si="134"/>
        <v>#N/A</v>
      </c>
      <c r="GU19" s="21">
        <v>105722.79911682699</v>
      </c>
      <c r="GV19" s="21">
        <f>GU19*VLOOKUP(H19,'R-CPI-U-RS'!$A$44:$O$54,15,FALSE)</f>
        <v>140629.26255833328</v>
      </c>
      <c r="GW19" s="9">
        <v>566</v>
      </c>
      <c r="GX19" s="9">
        <v>28</v>
      </c>
      <c r="GY19" s="9">
        <v>0</v>
      </c>
      <c r="GZ19" s="9">
        <v>125</v>
      </c>
      <c r="HA19" s="9">
        <f t="shared" si="69"/>
        <v>153</v>
      </c>
      <c r="HB19" s="8" t="e">
        <v>#N/A</v>
      </c>
      <c r="HC19" s="8" t="e">
        <v>#N/A</v>
      </c>
      <c r="HD19" s="8" t="e">
        <v>#N/A</v>
      </c>
      <c r="HE19" s="8" t="e">
        <v>#N/A</v>
      </c>
      <c r="HF19" s="8" t="e">
        <v>#N/A</v>
      </c>
      <c r="HG19" s="13" t="e">
        <f t="shared" si="135"/>
        <v>#N/A</v>
      </c>
      <c r="HH19" s="13" t="e">
        <f t="shared" si="179"/>
        <v>#N/A</v>
      </c>
      <c r="HI19" s="13" t="e">
        <f t="shared" si="180"/>
        <v>#N/A</v>
      </c>
      <c r="HJ19" s="13" t="e">
        <f t="shared" si="181"/>
        <v>#N/A</v>
      </c>
      <c r="HK19" s="13" t="e">
        <f t="shared" si="182"/>
        <v>#N/A</v>
      </c>
      <c r="HL19" s="5" t="e">
        <v>#N/A</v>
      </c>
      <c r="HM19" s="5" t="e">
        <f>HL19*VLOOKUP(H19,'R-CPI-U-RS'!$A$44:$O$54,15,FALSE)</f>
        <v>#N/A</v>
      </c>
      <c r="HN19" s="17" t="e">
        <v>#N/A</v>
      </c>
      <c r="HO19" s="17" t="e">
        <v>#N/A</v>
      </c>
      <c r="HP19" s="17" t="e">
        <v>#N/A</v>
      </c>
      <c r="HQ19" s="17" t="e">
        <v>#N/A</v>
      </c>
      <c r="HR19" s="17" t="e">
        <v>#N/A</v>
      </c>
      <c r="HS19" s="17" t="e">
        <v>#N/A</v>
      </c>
      <c r="HT19" s="13" t="e">
        <f t="shared" si="136"/>
        <v>#N/A</v>
      </c>
      <c r="HU19" s="13" t="e">
        <f t="shared" si="137"/>
        <v>#N/A</v>
      </c>
      <c r="HV19" s="13" t="e">
        <f t="shared" si="138"/>
        <v>#N/A</v>
      </c>
      <c r="HW19" s="13" t="e">
        <f t="shared" si="139"/>
        <v>#N/A</v>
      </c>
      <c r="HX19" s="13" t="e">
        <f t="shared" si="140"/>
        <v>#N/A</v>
      </c>
      <c r="HY19" s="13" t="e">
        <f t="shared" si="141"/>
        <v>#N/A</v>
      </c>
      <c r="HZ19" s="13" t="e">
        <v>#N/A</v>
      </c>
      <c r="IA19" s="17" t="e">
        <v>#N/A</v>
      </c>
      <c r="IB19" s="17" t="e">
        <v>#N/A</v>
      </c>
      <c r="IC19" s="17" t="e">
        <v>#N/A</v>
      </c>
      <c r="ID19" s="17" t="e">
        <v>#N/A</v>
      </c>
      <c r="IE19" s="17" t="e">
        <v>#N/A</v>
      </c>
      <c r="IF19" s="17" t="e">
        <v>#N/A</v>
      </c>
      <c r="IG19" s="13" t="e">
        <f t="shared" si="142"/>
        <v>#N/A</v>
      </c>
      <c r="IH19" s="13" t="e">
        <f t="shared" si="143"/>
        <v>#N/A</v>
      </c>
      <c r="II19" s="13" t="e">
        <f t="shared" si="144"/>
        <v>#N/A</v>
      </c>
      <c r="IJ19" s="13" t="e">
        <f t="shared" si="145"/>
        <v>#N/A</v>
      </c>
      <c r="IK19" s="13" t="e">
        <f t="shared" si="146"/>
        <v>#N/A</v>
      </c>
      <c r="IL19" s="13" t="e">
        <f t="shared" si="147"/>
        <v>#N/A</v>
      </c>
      <c r="IM19" s="13" t="e">
        <v>#N/A</v>
      </c>
      <c r="IN19" s="17" t="e">
        <v>#N/A</v>
      </c>
      <c r="IO19" s="17" t="e">
        <v>#N/A</v>
      </c>
      <c r="IP19" s="17" t="e">
        <v>#N/A</v>
      </c>
      <c r="IQ19" s="17" t="e">
        <v>#N/A</v>
      </c>
      <c r="IR19" s="17" t="e">
        <v>#N/A</v>
      </c>
      <c r="IS19" s="17" t="e">
        <v>#N/A</v>
      </c>
      <c r="IT19" s="17" t="e">
        <v>#N/A</v>
      </c>
      <c r="IU19" s="13" t="e">
        <f t="shared" si="148"/>
        <v>#N/A</v>
      </c>
      <c r="IV19" s="13" t="e">
        <f t="shared" si="149"/>
        <v>#N/A</v>
      </c>
      <c r="IW19" s="13" t="e">
        <f t="shared" si="150"/>
        <v>#N/A</v>
      </c>
      <c r="IX19" s="13" t="e">
        <f t="shared" si="151"/>
        <v>#N/A</v>
      </c>
      <c r="IY19" s="13" t="e">
        <f t="shared" si="152"/>
        <v>#N/A</v>
      </c>
      <c r="IZ19" s="13" t="e">
        <f t="shared" si="153"/>
        <v>#N/A</v>
      </c>
      <c r="JA19" s="17">
        <v>703469</v>
      </c>
      <c r="JB19" s="17">
        <v>580740</v>
      </c>
      <c r="JC19" s="17">
        <v>46764</v>
      </c>
      <c r="JD19" s="17">
        <v>29740</v>
      </c>
      <c r="JE19" s="17">
        <v>19331</v>
      </c>
      <c r="JF19" s="17">
        <v>4939</v>
      </c>
      <c r="JG19" s="17">
        <v>21955</v>
      </c>
      <c r="JH19" s="13">
        <f t="shared" si="74"/>
        <v>0.82553744372530991</v>
      </c>
      <c r="JI19" s="13">
        <f t="shared" si="75"/>
        <v>6.6476276850863367E-2</v>
      </c>
      <c r="JJ19" s="13">
        <f t="shared" si="76"/>
        <v>4.2276205490220604E-2</v>
      </c>
      <c r="JK19" s="13">
        <f t="shared" si="77"/>
        <v>2.7479533568643393E-2</v>
      </c>
      <c r="JL19" s="13">
        <f t="shared" si="78"/>
        <v>7.0209206091526423E-3</v>
      </c>
      <c r="JM19" s="13">
        <f t="shared" si="79"/>
        <v>3.1209619755810134E-2</v>
      </c>
      <c r="JN19" s="1">
        <v>46</v>
      </c>
      <c r="JO19" s="1">
        <v>30</v>
      </c>
      <c r="JP19" s="1">
        <v>9</v>
      </c>
      <c r="JQ19" s="1">
        <v>3</v>
      </c>
      <c r="JR19" s="1">
        <v>0</v>
      </c>
      <c r="JS19" s="1">
        <v>3</v>
      </c>
      <c r="JT19" s="11">
        <f t="shared" si="80"/>
        <v>0.65217391304347827</v>
      </c>
      <c r="JU19" s="11">
        <f t="shared" si="81"/>
        <v>0.19565217391304349</v>
      </c>
      <c r="JV19" s="11">
        <f t="shared" si="82"/>
        <v>6.5217391304347824E-2</v>
      </c>
      <c r="JW19" s="11">
        <f t="shared" si="83"/>
        <v>0</v>
      </c>
      <c r="JX19" s="11">
        <f t="shared" si="84"/>
        <v>6.5217391304347824E-2</v>
      </c>
      <c r="JY19" s="29">
        <f>(JN19/J19)*100000</f>
        <v>3.599258552738136</v>
      </c>
      <c r="JZ19" s="9">
        <v>34426847</v>
      </c>
      <c r="KA19" s="9">
        <v>2779158</v>
      </c>
      <c r="KB19" s="9">
        <v>751529</v>
      </c>
      <c r="KC19" s="9">
        <v>6203837</v>
      </c>
      <c r="KD19" s="9">
        <v>5084513</v>
      </c>
      <c r="KE19" s="9"/>
      <c r="KF19" s="9"/>
      <c r="KG19" s="9">
        <v>0</v>
      </c>
      <c r="KH19" s="9">
        <f t="shared" si="85"/>
        <v>8982995</v>
      </c>
      <c r="KI19" s="9">
        <f t="shared" si="86"/>
        <v>751529</v>
      </c>
      <c r="KJ19" s="9">
        <f t="shared" si="87"/>
        <v>49245884</v>
      </c>
      <c r="KK19" t="e">
        <v>#N/A</v>
      </c>
      <c r="KL19" s="8" t="e">
        <v>#N/A</v>
      </c>
      <c r="KM19" s="8" t="e">
        <v>#N/A</v>
      </c>
      <c r="KN19" s="8" t="e">
        <v>#N/A</v>
      </c>
      <c r="KO19" s="8" t="e">
        <v>#N/A</v>
      </c>
      <c r="KP19" s="8" t="e">
        <v>#N/A</v>
      </c>
      <c r="KQ19" s="8" t="e">
        <v>#N/A</v>
      </c>
      <c r="KR19" s="8" t="e">
        <v>#N/A</v>
      </c>
      <c r="KS19" s="8" t="e">
        <v>#N/A</v>
      </c>
      <c r="KT19" s="13" t="e">
        <f t="shared" si="154"/>
        <v>#N/A</v>
      </c>
      <c r="KU19" s="13" t="e">
        <f t="shared" si="155"/>
        <v>#N/A</v>
      </c>
      <c r="KV19" s="13" t="e">
        <f t="shared" si="156"/>
        <v>#N/A</v>
      </c>
      <c r="KW19" s="13" t="e">
        <f t="shared" si="157"/>
        <v>#N/A</v>
      </c>
      <c r="KX19" s="17" t="e">
        <v>#N/A</v>
      </c>
      <c r="KY19" s="15" t="e">
        <f t="shared" si="158"/>
        <v>#N/A</v>
      </c>
      <c r="KZ19" s="8" t="e">
        <v>#N/A</v>
      </c>
      <c r="LA19" s="8" t="e">
        <v>#N/A</v>
      </c>
      <c r="LB19" s="8" t="e">
        <v>#N/A</v>
      </c>
      <c r="LC19" s="8" t="e">
        <v>#N/A</v>
      </c>
      <c r="LD19" s="8" t="e">
        <v>#N/A</v>
      </c>
      <c r="LE19" s="8" t="e">
        <v>#N/A</v>
      </c>
      <c r="LF19" s="13" t="e">
        <f t="shared" si="159"/>
        <v>#N/A</v>
      </c>
      <c r="LG19" s="13" t="e">
        <f t="shared" si="160"/>
        <v>#N/A</v>
      </c>
      <c r="LH19" s="13" t="e">
        <f t="shared" si="161"/>
        <v>#N/A</v>
      </c>
      <c r="LI19" s="13" t="e">
        <f t="shared" si="162"/>
        <v>#N/A</v>
      </c>
      <c r="LJ19" s="13" t="e">
        <f t="shared" si="163"/>
        <v>#N/A</v>
      </c>
      <c r="LK19" s="17" t="e">
        <v>#N/A</v>
      </c>
      <c r="LL19" s="17" t="e">
        <v>#N/A</v>
      </c>
      <c r="LM19" s="13" t="e">
        <f t="shared" si="195"/>
        <v>#N/A</v>
      </c>
      <c r="LN19" s="27">
        <v>379.48</v>
      </c>
      <c r="LO19" s="27">
        <v>66.58</v>
      </c>
      <c r="LP19" s="27">
        <v>4.6100000000000003</v>
      </c>
      <c r="LQ19" s="27">
        <v>7</v>
      </c>
      <c r="LR19" s="27">
        <v>1.92</v>
      </c>
      <c r="LS19" s="11">
        <f t="shared" si="90"/>
        <v>0.82569246502317284</v>
      </c>
      <c r="LT19" s="11">
        <f t="shared" si="91"/>
        <v>0.14486825213777496</v>
      </c>
      <c r="LU19" s="11">
        <f t="shared" si="92"/>
        <v>1.0030679518701451E-2</v>
      </c>
      <c r="LV19" s="11">
        <f t="shared" si="93"/>
        <v>1.5230966731216954E-2</v>
      </c>
      <c r="LW19" s="11">
        <f t="shared" si="94"/>
        <v>4.1776365891337923E-3</v>
      </c>
      <c r="LX19" s="25" t="e">
        <v>#N/A</v>
      </c>
      <c r="LY19" s="25" t="e">
        <v>#N/A</v>
      </c>
      <c r="LZ19" s="25" t="e">
        <v>#N/A</v>
      </c>
      <c r="MA19" s="25" t="e">
        <v>#N/A</v>
      </c>
      <c r="MB19" s="22" t="e">
        <v>#N/A</v>
      </c>
      <c r="MC19" s="22" t="e">
        <v>#N/A</v>
      </c>
      <c r="MD19" s="1">
        <v>365</v>
      </c>
      <c r="ME19" s="1">
        <v>148</v>
      </c>
      <c r="MF19" s="1">
        <v>209</v>
      </c>
      <c r="MG19" s="1">
        <v>7</v>
      </c>
      <c r="MH19" s="1">
        <v>1</v>
      </c>
      <c r="MI19" s="1">
        <v>0</v>
      </c>
      <c r="MJ19" s="11">
        <f t="shared" si="95"/>
        <v>0.40547945205479452</v>
      </c>
      <c r="MK19" s="11">
        <f t="shared" si="96"/>
        <v>0.57260273972602738</v>
      </c>
      <c r="ML19" s="11">
        <f t="shared" si="97"/>
        <v>1.9178082191780823E-2</v>
      </c>
      <c r="MM19" s="11">
        <f t="shared" si="98"/>
        <v>2.7397260273972603E-3</v>
      </c>
      <c r="MN19" s="11">
        <f t="shared" si="99"/>
        <v>0</v>
      </c>
      <c r="MO19" s="26" t="e">
        <v>#N/A</v>
      </c>
      <c r="MP19" s="26" t="e">
        <v>#N/A</v>
      </c>
      <c r="MQ19" s="26" t="e">
        <v>#N/A</v>
      </c>
      <c r="MR19" s="26" t="e">
        <v>#N/A</v>
      </c>
      <c r="MS19" s="9">
        <v>433551.05791433499</v>
      </c>
      <c r="MT19" s="9">
        <v>52154.759100000003</v>
      </c>
      <c r="MU19" s="9">
        <v>3002126.05</v>
      </c>
      <c r="MV19" s="9">
        <v>4237959.0156039996</v>
      </c>
      <c r="MW19" s="9">
        <v>7725790.8826183304</v>
      </c>
      <c r="MX19" s="13" t="e">
        <v>#N/A</v>
      </c>
      <c r="MY19" s="13" t="e">
        <v>#N/A</v>
      </c>
      <c r="MZ19" s="13" t="e">
        <v>#N/A</v>
      </c>
      <c r="NA19" s="13" t="e">
        <v>#N/A</v>
      </c>
      <c r="NB19" s="13" t="e">
        <v>#N/A</v>
      </c>
      <c r="NC19" s="8" t="e">
        <v>#N/A</v>
      </c>
      <c r="ND19" s="8" t="e">
        <v>#N/A</v>
      </c>
      <c r="NE19" s="8" t="e">
        <v>#N/A</v>
      </c>
      <c r="NF19" s="8" t="e">
        <v>#N/A</v>
      </c>
      <c r="NG19" s="8" t="e">
        <v>#N/A</v>
      </c>
      <c r="NH19" s="38" t="e">
        <f t="shared" si="100"/>
        <v>#N/A</v>
      </c>
      <c r="NI19" s="38" t="e">
        <f t="shared" si="101"/>
        <v>#N/A</v>
      </c>
      <c r="NJ19" s="38" t="e">
        <f t="shared" si="102"/>
        <v>#N/A</v>
      </c>
      <c r="NK19" s="38" t="e">
        <f t="shared" si="103"/>
        <v>#N/A</v>
      </c>
      <c r="NL19" s="38" t="e">
        <f t="shared" si="104"/>
        <v>#N/A</v>
      </c>
      <c r="NM19" s="8">
        <v>1244943</v>
      </c>
      <c r="NN19" s="8">
        <v>185886</v>
      </c>
      <c r="NO19" s="11">
        <f t="shared" si="105"/>
        <v>0.14931286010684827</v>
      </c>
      <c r="NP19" s="13" t="e">
        <v>#N/A</v>
      </c>
      <c r="NQ19" s="13" t="e">
        <v>#N/A</v>
      </c>
      <c r="NR19" s="13" t="e">
        <v>#N/A</v>
      </c>
      <c r="NS19" s="9">
        <v>1422</v>
      </c>
      <c r="NT19" s="39">
        <v>112.87255</v>
      </c>
      <c r="NU19" s="8" t="e">
        <v>#N/A</v>
      </c>
      <c r="NV19" s="16" t="e">
        <v>#N/A</v>
      </c>
      <c r="NW19" s="8" t="e">
        <v>#N/A</v>
      </c>
      <c r="NX19" s="25" t="e">
        <v>#N/A</v>
      </c>
      <c r="NY19" s="39" t="e">
        <v>#N/A</v>
      </c>
    </row>
    <row r="20" spans="1:389" x14ac:dyDescent="0.25">
      <c r="A20" s="3" t="s">
        <v>46</v>
      </c>
      <c r="B20" s="3" t="s">
        <v>1</v>
      </c>
      <c r="C20" s="3" t="s">
        <v>77</v>
      </c>
      <c r="D20" s="3" t="s">
        <v>93</v>
      </c>
      <c r="E20" s="3" t="s">
        <v>17</v>
      </c>
      <c r="F20" s="3" t="s">
        <v>18</v>
      </c>
      <c r="G20" s="3">
        <v>39035</v>
      </c>
      <c r="H20" s="3">
        <v>2015</v>
      </c>
      <c r="I20" s="3" t="str">
        <f t="shared" si="53"/>
        <v>Sum of 2015</v>
      </c>
      <c r="J20" s="8">
        <v>1277072</v>
      </c>
      <c r="K20" s="8">
        <v>1255921</v>
      </c>
      <c r="L20" s="8">
        <v>268171</v>
      </c>
      <c r="M20" s="8">
        <v>281814</v>
      </c>
      <c r="N20" s="8">
        <v>495371</v>
      </c>
      <c r="O20" s="8">
        <v>210565</v>
      </c>
      <c r="P20" s="13">
        <f t="shared" si="106"/>
        <v>0.2135253730131115</v>
      </c>
      <c r="Q20" s="13">
        <f t="shared" si="107"/>
        <v>0.22438831741805415</v>
      </c>
      <c r="R20" s="13">
        <f t="shared" si="108"/>
        <v>0.39442847121753677</v>
      </c>
      <c r="S20" s="13">
        <f t="shared" si="109"/>
        <v>0.16765783835129758</v>
      </c>
      <c r="T20" s="15">
        <v>40.299999999999997</v>
      </c>
      <c r="U20" s="15">
        <v>38.4</v>
      </c>
      <c r="V20" s="15">
        <v>42</v>
      </c>
      <c r="W20" s="17">
        <v>750711</v>
      </c>
      <c r="X20" s="17">
        <v>369096</v>
      </c>
      <c r="Y20" s="17">
        <v>36910</v>
      </c>
      <c r="Z20" s="17">
        <v>3278</v>
      </c>
      <c r="AA20" s="17">
        <v>26131</v>
      </c>
      <c r="AB20" s="17">
        <v>69795</v>
      </c>
      <c r="AC20" s="17">
        <v>505210</v>
      </c>
      <c r="AD20" s="13">
        <f t="shared" si="1"/>
        <v>0.59773743730696438</v>
      </c>
      <c r="AE20" s="13">
        <f t="shared" si="2"/>
        <v>0.29388472682597072</v>
      </c>
      <c r="AF20" s="13">
        <f t="shared" si="3"/>
        <v>2.9388791173967154E-2</v>
      </c>
      <c r="AG20" s="13">
        <f t="shared" si="4"/>
        <v>2.6100367777909597E-3</v>
      </c>
      <c r="AH20" s="13">
        <f t="shared" si="5"/>
        <v>2.0806244978784492E-2</v>
      </c>
      <c r="AI20" s="13">
        <f t="shared" si="6"/>
        <v>5.5572762936522281E-2</v>
      </c>
      <c r="AJ20" s="13">
        <f t="shared" si="7"/>
        <v>0.40226256269303562</v>
      </c>
      <c r="AK20" s="17">
        <v>532752</v>
      </c>
      <c r="AL20" s="17">
        <v>198979</v>
      </c>
      <c r="AM20" s="17">
        <v>169236</v>
      </c>
      <c r="AN20" s="17">
        <v>75487</v>
      </c>
      <c r="AO20" s="17">
        <v>89050</v>
      </c>
      <c r="AP20" s="13">
        <f t="shared" si="110"/>
        <v>0.37349273207796496</v>
      </c>
      <c r="AQ20" s="13">
        <f t="shared" si="164"/>
        <v>0.31766375349130554</v>
      </c>
      <c r="AR20" s="13">
        <f t="shared" si="165"/>
        <v>0.14169256990119231</v>
      </c>
      <c r="AS20" s="13">
        <f t="shared" si="166"/>
        <v>0.16715094452953719</v>
      </c>
      <c r="AT20" s="19">
        <v>2.2999999999999998</v>
      </c>
      <c r="AU20" s="17">
        <v>1183006</v>
      </c>
      <c r="AV20" s="17">
        <v>0</v>
      </c>
      <c r="AW20" s="17">
        <v>0</v>
      </c>
      <c r="AX20" s="17">
        <v>0</v>
      </c>
      <c r="AY20" s="17">
        <v>0</v>
      </c>
      <c r="AZ20" s="17">
        <v>0</v>
      </c>
      <c r="BA20" s="13">
        <f t="shared" si="167"/>
        <v>0</v>
      </c>
      <c r="BB20" s="13">
        <f t="shared" si="168"/>
        <v>0</v>
      </c>
      <c r="BC20" s="13">
        <f t="shared" si="169"/>
        <v>0</v>
      </c>
      <c r="BD20" s="13">
        <f t="shared" si="170"/>
        <v>0</v>
      </c>
      <c r="BE20" s="13">
        <f t="shared" si="171"/>
        <v>0</v>
      </c>
      <c r="BF20" s="13">
        <f t="shared" si="9"/>
        <v>0</v>
      </c>
      <c r="BG20" s="17">
        <v>1242017</v>
      </c>
      <c r="BH20" s="17">
        <v>1043345</v>
      </c>
      <c r="BI20" s="17">
        <v>145361</v>
      </c>
      <c r="BJ20" s="17">
        <v>25014</v>
      </c>
      <c r="BK20" s="17">
        <v>19877</v>
      </c>
      <c r="BL20" s="17">
        <v>8420</v>
      </c>
      <c r="BM20" s="13">
        <f t="shared" si="111"/>
        <v>0.84004083680014041</v>
      </c>
      <c r="BN20" s="13">
        <f t="shared" si="172"/>
        <v>0.11703624024469875</v>
      </c>
      <c r="BO20" s="13">
        <f t="shared" si="173"/>
        <v>2.0139820952531244E-2</v>
      </c>
      <c r="BP20" s="13">
        <f t="shared" si="174"/>
        <v>1.600380671118028E-2</v>
      </c>
      <c r="BQ20" s="13">
        <f t="shared" si="175"/>
        <v>6.779295291449312E-3</v>
      </c>
      <c r="BR20" s="13">
        <f t="shared" si="56"/>
        <v>0.15995916319985959</v>
      </c>
      <c r="BS20" s="17">
        <v>919167</v>
      </c>
      <c r="BT20" s="17">
        <v>221859</v>
      </c>
      <c r="BU20" s="17">
        <v>23425</v>
      </c>
      <c r="BV20" s="17">
        <v>91470</v>
      </c>
      <c r="BW20" s="13">
        <f t="shared" si="112"/>
        <v>0.73186689290170326</v>
      </c>
      <c r="BX20" s="13">
        <f t="shared" si="176"/>
        <v>0.17665044218545592</v>
      </c>
      <c r="BY20" s="13">
        <f t="shared" si="177"/>
        <v>1.8651650860205378E-2</v>
      </c>
      <c r="BZ20" s="13">
        <f t="shared" si="178"/>
        <v>7.2831014052635479E-2</v>
      </c>
      <c r="CA20" s="13">
        <f t="shared" si="113"/>
        <v>0.26813310709829674</v>
      </c>
      <c r="CB20" s="8">
        <v>1229345</v>
      </c>
      <c r="CC20" s="8">
        <v>223145</v>
      </c>
      <c r="CD20" s="13">
        <f t="shared" si="114"/>
        <v>0.18151535980542485</v>
      </c>
      <c r="CE20" s="8">
        <v>264725</v>
      </c>
      <c r="CF20" s="8">
        <v>68955</v>
      </c>
      <c r="CG20" s="13">
        <f t="shared" si="115"/>
        <v>0.26047785437718385</v>
      </c>
      <c r="CH20" s="5">
        <v>45297</v>
      </c>
      <c r="CI20" s="5">
        <f>CH20*VLOOKUP(H20,'R-CPI-U-RS'!$A$44:$O$54,15,FALSE)</f>
        <v>60148.901808785529</v>
      </c>
      <c r="CJ20" s="5">
        <v>89227060</v>
      </c>
      <c r="CK20" s="5">
        <v>92147950</v>
      </c>
      <c r="CL20" s="9">
        <v>33161</v>
      </c>
      <c r="CM20" s="9">
        <v>16488</v>
      </c>
      <c r="CN20" s="9">
        <v>6415</v>
      </c>
      <c r="CO20" s="9">
        <v>4513</v>
      </c>
      <c r="CP20" s="9">
        <v>3420</v>
      </c>
      <c r="CQ20" s="9">
        <v>1243</v>
      </c>
      <c r="CR20" s="9">
        <v>801</v>
      </c>
      <c r="CS20" s="9">
        <v>281</v>
      </c>
      <c r="CT20" s="20">
        <v>33927822000</v>
      </c>
      <c r="CU20" s="20">
        <f>CT20*VLOOKUP(H20,'R-CPI-U-RS'!$A$44:$P$54,16,FALSE)</f>
        <v>43766208511.627907</v>
      </c>
      <c r="CV20" s="9">
        <v>2705</v>
      </c>
      <c r="CW20" s="9">
        <v>890765</v>
      </c>
      <c r="CX20" s="9">
        <v>88425</v>
      </c>
      <c r="CY20" s="9">
        <v>111859</v>
      </c>
      <c r="CZ20" s="9">
        <v>136052</v>
      </c>
      <c r="DA20" s="11">
        <f t="shared" si="116"/>
        <v>0.725910092160303</v>
      </c>
      <c r="DB20" s="11">
        <f t="shared" si="117"/>
        <v>7.2060083073846412E-2</v>
      </c>
      <c r="DC20" s="11">
        <f t="shared" si="118"/>
        <v>9.1157125615576873E-2</v>
      </c>
      <c r="DD20" s="11">
        <f t="shared" si="119"/>
        <v>0.11087269915027369</v>
      </c>
      <c r="DE20" s="9">
        <v>667784</v>
      </c>
      <c r="DF20" s="9">
        <v>583983</v>
      </c>
      <c r="DG20" s="9">
        <v>9</v>
      </c>
      <c r="DH20" s="9">
        <v>238</v>
      </c>
      <c r="DI20" s="9">
        <v>1784</v>
      </c>
      <c r="DJ20" s="9">
        <v>19747</v>
      </c>
      <c r="DK20" s="9">
        <v>68081</v>
      </c>
      <c r="DL20" s="9">
        <v>39795</v>
      </c>
      <c r="DM20" s="9">
        <v>62232</v>
      </c>
      <c r="DN20" s="9">
        <v>17528</v>
      </c>
      <c r="DO20" s="9">
        <v>12543</v>
      </c>
      <c r="DP20" s="9">
        <v>44242</v>
      </c>
      <c r="DQ20" s="9">
        <v>15821</v>
      </c>
      <c r="DR20" s="9">
        <v>43360</v>
      </c>
      <c r="DS20" s="9">
        <v>31642</v>
      </c>
      <c r="DT20" s="9">
        <v>44434</v>
      </c>
      <c r="DU20" s="9">
        <v>30318</v>
      </c>
      <c r="DV20" s="9">
        <v>139333</v>
      </c>
      <c r="DW20" s="9">
        <v>11620</v>
      </c>
      <c r="DX20" s="9">
        <v>57091</v>
      </c>
      <c r="DY20" s="9">
        <v>27918</v>
      </c>
      <c r="DZ20" s="9">
        <v>48</v>
      </c>
      <c r="EA20" s="9">
        <f t="shared" si="183"/>
        <v>88075</v>
      </c>
      <c r="EB20" s="9">
        <f t="shared" si="184"/>
        <v>60063</v>
      </c>
      <c r="EC20" s="9">
        <f t="shared" si="185"/>
        <v>119436</v>
      </c>
      <c r="ED20" s="9">
        <f t="shared" si="186"/>
        <v>169651</v>
      </c>
      <c r="EE20" s="9">
        <f t="shared" si="187"/>
        <v>121339</v>
      </c>
      <c r="EF20" s="9">
        <f t="shared" si="188"/>
        <v>109220</v>
      </c>
      <c r="EG20" s="11">
        <f t="shared" si="189"/>
        <v>0.13189144992991747</v>
      </c>
      <c r="EH20" s="11">
        <f t="shared" si="190"/>
        <v>8.9943754267847092E-2</v>
      </c>
      <c r="EI20" s="11">
        <f t="shared" si="191"/>
        <v>0.17885424029326849</v>
      </c>
      <c r="EJ20" s="11">
        <f t="shared" si="192"/>
        <v>0.25405071100835003</v>
      </c>
      <c r="EK20" s="11">
        <f t="shared" si="193"/>
        <v>0.18170396415607443</v>
      </c>
      <c r="EL20" s="11">
        <f t="shared" si="194"/>
        <v>0.16355588034454255</v>
      </c>
      <c r="EM20" s="9">
        <v>1018622</v>
      </c>
      <c r="EN20" s="9">
        <v>639797</v>
      </c>
      <c r="EO20" s="14">
        <f t="shared" si="120"/>
        <v>0.62810051226068164</v>
      </c>
      <c r="EP20" s="9">
        <v>615981</v>
      </c>
      <c r="EQ20" s="9">
        <v>583983</v>
      </c>
      <c r="ER20" s="11">
        <f t="shared" si="58"/>
        <v>5.1946407437891751E-2</v>
      </c>
      <c r="ES20" s="9">
        <v>91324</v>
      </c>
      <c r="ET20" s="9">
        <v>873369</v>
      </c>
      <c r="EU20" s="9">
        <v>99412</v>
      </c>
      <c r="EV20" s="9">
        <v>247300</v>
      </c>
      <c r="EW20" s="9">
        <v>260002</v>
      </c>
      <c r="EX20" s="9">
        <v>112050</v>
      </c>
      <c r="EY20" s="9">
        <v>154605</v>
      </c>
      <c r="EZ20" s="13">
        <f t="shared" si="121"/>
        <v>0.11382588573672754</v>
      </c>
      <c r="FA20" s="13">
        <f t="shared" si="122"/>
        <v>0.28315637491140627</v>
      </c>
      <c r="FB20" s="13">
        <f t="shared" si="123"/>
        <v>0.29770005576108149</v>
      </c>
      <c r="FC20" s="13">
        <f t="shared" si="124"/>
        <v>0.12829628713636504</v>
      </c>
      <c r="FD20" s="13">
        <f t="shared" si="125"/>
        <v>0.17702139645441961</v>
      </c>
      <c r="FE20" s="13">
        <f t="shared" si="126"/>
        <v>0.30531768359078465</v>
      </c>
      <c r="FF20" s="9">
        <v>0</v>
      </c>
      <c r="FG20" s="9">
        <v>40234</v>
      </c>
      <c r="FH20" s="9">
        <v>571</v>
      </c>
      <c r="FI20" s="9">
        <v>27410</v>
      </c>
      <c r="FJ20" s="9">
        <v>875</v>
      </c>
      <c r="FK20" s="9">
        <f t="shared" si="59"/>
        <v>40234</v>
      </c>
      <c r="FL20" s="9">
        <f t="shared" si="60"/>
        <v>27981</v>
      </c>
      <c r="FM20" s="9">
        <f t="shared" si="61"/>
        <v>875</v>
      </c>
      <c r="FN20" s="9">
        <v>285808</v>
      </c>
      <c r="FO20" s="9">
        <v>122836</v>
      </c>
      <c r="FP20" s="9">
        <v>447691</v>
      </c>
      <c r="FQ20" s="9">
        <f t="shared" si="62"/>
        <v>162972</v>
      </c>
      <c r="FR20" s="8">
        <v>618190</v>
      </c>
      <c r="FS20" s="8">
        <v>85438</v>
      </c>
      <c r="FT20" s="13">
        <f t="shared" si="127"/>
        <v>0.13820670020543846</v>
      </c>
      <c r="FU20" s="8">
        <v>532752</v>
      </c>
      <c r="FV20" s="8">
        <v>310368</v>
      </c>
      <c r="FW20" s="8">
        <v>222384</v>
      </c>
      <c r="FX20" s="13">
        <f t="shared" si="128"/>
        <v>0.58257500675736551</v>
      </c>
      <c r="FY20" s="13">
        <f t="shared" si="129"/>
        <v>0.41742499324263449</v>
      </c>
      <c r="FZ20" s="17">
        <v>28713</v>
      </c>
      <c r="GA20" s="17">
        <v>67375</v>
      </c>
      <c r="GB20" s="17">
        <v>150545</v>
      </c>
      <c r="GC20" s="17">
        <v>179252</v>
      </c>
      <c r="GD20" s="17">
        <v>192305</v>
      </c>
      <c r="GE20" s="13">
        <f t="shared" si="63"/>
        <v>4.6446885261812711E-2</v>
      </c>
      <c r="GF20" s="13">
        <f t="shared" si="64"/>
        <v>0.10898752810624565</v>
      </c>
      <c r="GG20" s="13">
        <f t="shared" si="65"/>
        <v>0.24352545333958817</v>
      </c>
      <c r="GH20" s="13">
        <f t="shared" si="66"/>
        <v>0.28996263284750645</v>
      </c>
      <c r="GI20" s="13">
        <f t="shared" si="67"/>
        <v>0.31107750044484705</v>
      </c>
      <c r="GJ20">
        <v>1955</v>
      </c>
      <c r="GK20" s="8">
        <v>395002</v>
      </c>
      <c r="GL20" s="8">
        <v>83445</v>
      </c>
      <c r="GM20" s="8">
        <v>56559</v>
      </c>
      <c r="GN20" s="8">
        <v>79879</v>
      </c>
      <c r="GO20" s="8">
        <v>3305</v>
      </c>
      <c r="GP20" s="13">
        <f t="shared" si="130"/>
        <v>0.63896536663485337</v>
      </c>
      <c r="GQ20" s="13">
        <f t="shared" si="131"/>
        <v>0.13498277228683739</v>
      </c>
      <c r="GR20" s="13">
        <f t="shared" si="132"/>
        <v>9.1491289085879751E-2</v>
      </c>
      <c r="GS20" s="13">
        <f t="shared" si="133"/>
        <v>0.12921431922224558</v>
      </c>
      <c r="GT20" s="13">
        <f t="shared" si="134"/>
        <v>5.3462527701839237E-3</v>
      </c>
      <c r="GU20" s="21">
        <v>109855.737475378</v>
      </c>
      <c r="GV20" s="21">
        <f>GU20*VLOOKUP(H20,'R-CPI-U-RS'!$A$44:$O$54,15,FALSE)</f>
        <v>145875.04617387976</v>
      </c>
      <c r="GW20" s="9">
        <v>702</v>
      </c>
      <c r="GX20" s="9">
        <v>42</v>
      </c>
      <c r="GY20" s="9">
        <v>0</v>
      </c>
      <c r="GZ20" s="9">
        <v>0</v>
      </c>
      <c r="HA20" s="9">
        <f t="shared" si="69"/>
        <v>42</v>
      </c>
      <c r="HB20" s="8">
        <v>96106</v>
      </c>
      <c r="HC20" s="8">
        <v>233255</v>
      </c>
      <c r="HD20" s="8">
        <v>112936</v>
      </c>
      <c r="HE20" s="8">
        <v>79836</v>
      </c>
      <c r="HF20" s="8">
        <v>10619</v>
      </c>
      <c r="HG20" s="13">
        <f t="shared" si="135"/>
        <v>0.18039538096525212</v>
      </c>
      <c r="HH20" s="13">
        <f t="shared" si="179"/>
        <v>0.43783036009250081</v>
      </c>
      <c r="HI20" s="13">
        <f t="shared" si="180"/>
        <v>0.21198606481064361</v>
      </c>
      <c r="HJ20" s="13">
        <f t="shared" si="181"/>
        <v>0.14985584286872691</v>
      </c>
      <c r="HK20" s="13">
        <f t="shared" si="182"/>
        <v>1.9932351262876534E-2</v>
      </c>
      <c r="HL20" s="5">
        <v>825</v>
      </c>
      <c r="HM20" s="5">
        <f>HL20*VLOOKUP(H20,'R-CPI-U-RS'!$A$44:$O$54,15,FALSE)</f>
        <v>1095.4995693367787</v>
      </c>
      <c r="HN20" s="17">
        <v>52551</v>
      </c>
      <c r="HO20" s="17">
        <v>118715</v>
      </c>
      <c r="HP20" s="17">
        <v>65520</v>
      </c>
      <c r="HQ20" s="17">
        <v>29371</v>
      </c>
      <c r="HR20" s="17">
        <v>41840</v>
      </c>
      <c r="HS20" s="17">
        <v>2371</v>
      </c>
      <c r="HT20" s="13">
        <f t="shared" si="136"/>
        <v>0.16931835756263533</v>
      </c>
      <c r="HU20" s="13">
        <f t="shared" si="137"/>
        <v>0.38249755129394786</v>
      </c>
      <c r="HV20" s="13">
        <f t="shared" si="138"/>
        <v>0.21110423755026292</v>
      </c>
      <c r="HW20" s="13">
        <f t="shared" si="139"/>
        <v>9.463282297144035E-2</v>
      </c>
      <c r="HX20" s="13">
        <f t="shared" si="140"/>
        <v>0.13480771213527168</v>
      </c>
      <c r="HY20" s="13">
        <f t="shared" si="141"/>
        <v>7.6393184864419015E-3</v>
      </c>
      <c r="HZ20" s="13">
        <v>0.184</v>
      </c>
      <c r="IA20" s="17">
        <v>8181</v>
      </c>
      <c r="IB20" s="17">
        <v>45164</v>
      </c>
      <c r="IC20" s="17">
        <v>51406</v>
      </c>
      <c r="ID20" s="17">
        <v>30401</v>
      </c>
      <c r="IE20" s="17">
        <v>69711</v>
      </c>
      <c r="IF20" s="17">
        <v>17521</v>
      </c>
      <c r="IG20" s="13">
        <f t="shared" si="142"/>
        <v>3.6787718540902223E-2</v>
      </c>
      <c r="IH20" s="13">
        <f t="shared" si="143"/>
        <v>0.20309015037053024</v>
      </c>
      <c r="II20" s="13">
        <f t="shared" si="144"/>
        <v>0.23115871645442118</v>
      </c>
      <c r="IJ20" s="13">
        <f t="shared" si="145"/>
        <v>0.13670497877545146</v>
      </c>
      <c r="IK20" s="13">
        <f t="shared" si="146"/>
        <v>0.31347129289876968</v>
      </c>
      <c r="IL20" s="13">
        <f t="shared" si="147"/>
        <v>7.8787142959925172E-2</v>
      </c>
      <c r="IM20" s="13">
        <v>0.29499999999999998</v>
      </c>
      <c r="IN20" s="17">
        <v>702996</v>
      </c>
      <c r="IO20" s="17">
        <v>580363</v>
      </c>
      <c r="IP20" s="17">
        <v>49951</v>
      </c>
      <c r="IQ20" s="17">
        <v>30463</v>
      </c>
      <c r="IR20" s="17">
        <v>14632</v>
      </c>
      <c r="IS20" s="17">
        <v>6533</v>
      </c>
      <c r="IT20" s="17">
        <v>21054</v>
      </c>
      <c r="IU20" s="13">
        <f t="shared" si="148"/>
        <v>0.82555661767634525</v>
      </c>
      <c r="IV20" s="13">
        <f t="shared" si="149"/>
        <v>7.1054458346846927E-2</v>
      </c>
      <c r="IW20" s="13">
        <f t="shared" si="150"/>
        <v>4.3333105736021255E-2</v>
      </c>
      <c r="IX20" s="13">
        <f t="shared" si="151"/>
        <v>2.0813774189326825E-2</v>
      </c>
      <c r="IY20" s="13">
        <f t="shared" si="152"/>
        <v>9.2930827486927374E-3</v>
      </c>
      <c r="IZ20" s="13">
        <f t="shared" si="153"/>
        <v>2.9948961302767016E-2</v>
      </c>
      <c r="JA20" s="17">
        <v>702996</v>
      </c>
      <c r="JB20" s="17">
        <v>580363</v>
      </c>
      <c r="JC20" s="17">
        <v>49951</v>
      </c>
      <c r="JD20" s="17">
        <v>30463</v>
      </c>
      <c r="JE20" s="17">
        <v>16668</v>
      </c>
      <c r="JF20" s="17">
        <v>4497</v>
      </c>
      <c r="JG20" s="17">
        <v>21054</v>
      </c>
      <c r="JH20" s="13">
        <f t="shared" si="74"/>
        <v>0.82555661767634525</v>
      </c>
      <c r="JI20" s="13">
        <f t="shared" si="75"/>
        <v>7.1054458346846927E-2</v>
      </c>
      <c r="JJ20" s="13">
        <f t="shared" si="76"/>
        <v>4.3333105736021255E-2</v>
      </c>
      <c r="JK20" s="13">
        <f t="shared" si="77"/>
        <v>2.3709949985490673E-2</v>
      </c>
      <c r="JL20" s="13">
        <f t="shared" si="78"/>
        <v>6.3969069525288908E-3</v>
      </c>
      <c r="JM20" s="13">
        <f t="shared" si="79"/>
        <v>2.9948961302767016E-2</v>
      </c>
      <c r="JN20" s="1">
        <v>75</v>
      </c>
      <c r="JO20" s="1">
        <v>49</v>
      </c>
      <c r="JP20" s="1">
        <v>13</v>
      </c>
      <c r="JQ20" s="1">
        <v>10</v>
      </c>
      <c r="JR20" s="1">
        <v>2</v>
      </c>
      <c r="JS20" s="1">
        <v>0</v>
      </c>
      <c r="JT20" s="11">
        <f t="shared" si="80"/>
        <v>0.65333333333333332</v>
      </c>
      <c r="JU20" s="11">
        <f t="shared" si="81"/>
        <v>0.17333333333333334</v>
      </c>
      <c r="JV20" s="11">
        <f t="shared" si="82"/>
        <v>0.13333333333333333</v>
      </c>
      <c r="JW20" s="11">
        <f t="shared" si="83"/>
        <v>2.6666666666666668E-2</v>
      </c>
      <c r="JX20" s="11">
        <f t="shared" si="84"/>
        <v>0</v>
      </c>
      <c r="JY20" s="29">
        <f>(JN20/J20)*100000</f>
        <v>5.8728090507034842</v>
      </c>
      <c r="JZ20" s="9">
        <v>32810537</v>
      </c>
      <c r="KA20" s="9">
        <v>2608770</v>
      </c>
      <c r="KB20" s="9">
        <v>702548</v>
      </c>
      <c r="KC20" s="9">
        <v>6438252</v>
      </c>
      <c r="KD20" s="9">
        <v>4461433</v>
      </c>
      <c r="KE20" s="9"/>
      <c r="KF20" s="9"/>
      <c r="KG20" s="9">
        <v>0</v>
      </c>
      <c r="KH20" s="9">
        <f t="shared" si="85"/>
        <v>9047022</v>
      </c>
      <c r="KI20" s="9">
        <f t="shared" si="86"/>
        <v>702548</v>
      </c>
      <c r="KJ20" s="9">
        <f t="shared" si="87"/>
        <v>47021540</v>
      </c>
      <c r="KK20" t="e">
        <v>#N/A</v>
      </c>
      <c r="KL20" s="8" t="e">
        <v>#N/A</v>
      </c>
      <c r="KM20" s="8" t="e">
        <v>#N/A</v>
      </c>
      <c r="KN20" s="8" t="e">
        <v>#N/A</v>
      </c>
      <c r="KO20" s="8">
        <v>546297</v>
      </c>
      <c r="KP20" s="8">
        <v>123578</v>
      </c>
      <c r="KQ20" s="8">
        <v>232982</v>
      </c>
      <c r="KR20" s="8">
        <v>165142</v>
      </c>
      <c r="KS20" s="8">
        <v>24595</v>
      </c>
      <c r="KT20" s="13">
        <f t="shared" si="154"/>
        <v>0.22621028488166695</v>
      </c>
      <c r="KU20" s="13">
        <f t="shared" si="155"/>
        <v>0.42647497606613255</v>
      </c>
      <c r="KV20" s="13">
        <f t="shared" si="156"/>
        <v>0.30229344111353346</v>
      </c>
      <c r="KW20" s="13">
        <f t="shared" si="157"/>
        <v>4.5021297938667063E-2</v>
      </c>
      <c r="KX20" s="17">
        <v>13402165</v>
      </c>
      <c r="KY20" s="15">
        <f t="shared" si="158"/>
        <v>24.532745008667447</v>
      </c>
      <c r="KZ20" s="8">
        <v>562871</v>
      </c>
      <c r="LA20" s="8">
        <v>24581</v>
      </c>
      <c r="LB20" s="8">
        <v>152153</v>
      </c>
      <c r="LC20" s="8">
        <v>247446</v>
      </c>
      <c r="LD20" s="8">
        <v>88370</v>
      </c>
      <c r="LE20" s="8">
        <v>50321</v>
      </c>
      <c r="LF20" s="13">
        <f t="shared" si="159"/>
        <v>4.3670752268281723E-2</v>
      </c>
      <c r="LG20" s="13">
        <f t="shared" si="160"/>
        <v>0.27031593384629871</v>
      </c>
      <c r="LH20" s="13">
        <f t="shared" si="161"/>
        <v>0.43961405011094906</v>
      </c>
      <c r="LI20" s="13">
        <f t="shared" si="162"/>
        <v>0.15699867287531247</v>
      </c>
      <c r="LJ20" s="13">
        <f t="shared" si="163"/>
        <v>8.9400590899158069E-2</v>
      </c>
      <c r="LK20" s="17" t="e">
        <v>#N/A</v>
      </c>
      <c r="LL20" s="17" t="e">
        <v>#N/A</v>
      </c>
      <c r="LM20" s="13" t="e">
        <f t="shared" si="195"/>
        <v>#N/A</v>
      </c>
      <c r="LN20" s="27" t="e">
        <v>#N/A</v>
      </c>
      <c r="LO20" s="27" t="e">
        <v>#N/A</v>
      </c>
      <c r="LP20" s="27" t="e">
        <v>#N/A</v>
      </c>
      <c r="LQ20" s="27" t="e">
        <v>#N/A</v>
      </c>
      <c r="LR20" s="27" t="e">
        <v>#N/A</v>
      </c>
      <c r="LS20" s="11" t="e">
        <f t="shared" si="90"/>
        <v>#N/A</v>
      </c>
      <c r="LT20" s="11" t="e">
        <f t="shared" si="91"/>
        <v>#N/A</v>
      </c>
      <c r="LU20" s="11" t="e">
        <f t="shared" si="92"/>
        <v>#N/A</v>
      </c>
      <c r="LV20" s="11" t="e">
        <f t="shared" si="93"/>
        <v>#N/A</v>
      </c>
      <c r="LW20" s="11" t="e">
        <f t="shared" si="94"/>
        <v>#N/A</v>
      </c>
      <c r="LX20" s="25" t="e">
        <v>#N/A</v>
      </c>
      <c r="LY20" s="25" t="e">
        <v>#N/A</v>
      </c>
      <c r="LZ20" s="25" t="e">
        <v>#N/A</v>
      </c>
      <c r="MA20" s="25" t="e">
        <v>#N/A</v>
      </c>
      <c r="MB20" s="22" t="e">
        <v>#N/A</v>
      </c>
      <c r="MC20" s="22" t="e">
        <v>#N/A</v>
      </c>
      <c r="MD20" s="1">
        <v>365</v>
      </c>
      <c r="ME20" s="1">
        <v>182</v>
      </c>
      <c r="MF20" s="1">
        <v>178</v>
      </c>
      <c r="MG20" s="1">
        <v>5</v>
      </c>
      <c r="MH20" s="1">
        <v>0</v>
      </c>
      <c r="MI20" s="1">
        <v>0</v>
      </c>
      <c r="MJ20" s="11">
        <f t="shared" si="95"/>
        <v>0.49863013698630138</v>
      </c>
      <c r="MK20" s="11">
        <f t="shared" si="96"/>
        <v>0.48767123287671232</v>
      </c>
      <c r="ML20" s="11">
        <f t="shared" si="97"/>
        <v>1.3698630136986301E-2</v>
      </c>
      <c r="MM20" s="11">
        <f t="shared" si="98"/>
        <v>0</v>
      </c>
      <c r="MN20" s="11">
        <f t="shared" si="99"/>
        <v>0</v>
      </c>
      <c r="MO20" s="26" t="e">
        <v>#N/A</v>
      </c>
      <c r="MP20" s="26" t="e">
        <v>#N/A</v>
      </c>
      <c r="MQ20" s="26" t="e">
        <v>#N/A</v>
      </c>
      <c r="MR20" s="26" t="e">
        <v>#N/A</v>
      </c>
      <c r="MS20" s="9">
        <v>411951.07748714602</v>
      </c>
      <c r="MT20" s="9">
        <v>49791.686699999998</v>
      </c>
      <c r="MU20" s="9">
        <v>3151623.91</v>
      </c>
      <c r="MV20" s="9">
        <v>3619481.9352699998</v>
      </c>
      <c r="MW20" s="9">
        <v>7232848.6094571399</v>
      </c>
      <c r="MX20" s="13" t="e">
        <v>#N/A</v>
      </c>
      <c r="MY20" s="13" t="e">
        <v>#N/A</v>
      </c>
      <c r="MZ20" s="13" t="e">
        <v>#N/A</v>
      </c>
      <c r="NA20" s="13" t="e">
        <v>#N/A</v>
      </c>
      <c r="NB20" s="13" t="e">
        <v>#N/A</v>
      </c>
      <c r="NC20" s="8" t="e">
        <v>#N/A</v>
      </c>
      <c r="ND20" s="8" t="e">
        <v>#N/A</v>
      </c>
      <c r="NE20" s="8" t="e">
        <v>#N/A</v>
      </c>
      <c r="NF20" s="8" t="e">
        <v>#N/A</v>
      </c>
      <c r="NG20" s="8" t="e">
        <v>#N/A</v>
      </c>
      <c r="NH20" s="38" t="e">
        <f t="shared" si="100"/>
        <v>#N/A</v>
      </c>
      <c r="NI20" s="38" t="e">
        <f t="shared" si="101"/>
        <v>#N/A</v>
      </c>
      <c r="NJ20" s="38" t="e">
        <f t="shared" si="102"/>
        <v>#N/A</v>
      </c>
      <c r="NK20" s="38" t="e">
        <f t="shared" si="103"/>
        <v>#N/A</v>
      </c>
      <c r="NL20" s="38" t="e">
        <f t="shared" si="104"/>
        <v>#N/A</v>
      </c>
      <c r="NM20" s="8">
        <v>1240431</v>
      </c>
      <c r="NN20" s="8">
        <v>187482</v>
      </c>
      <c r="NO20" s="11">
        <f t="shared" si="105"/>
        <v>0.15114262703850517</v>
      </c>
      <c r="NP20" s="13" t="e">
        <v>#N/A</v>
      </c>
      <c r="NQ20" s="13" t="e">
        <v>#N/A</v>
      </c>
      <c r="NR20" s="13" t="e">
        <v>#N/A</v>
      </c>
      <c r="NS20" s="9">
        <v>1398</v>
      </c>
      <c r="NT20" s="39">
        <v>111.31273</v>
      </c>
      <c r="NU20" s="8" t="e">
        <v>#N/A</v>
      </c>
      <c r="NV20" s="16" t="e">
        <v>#N/A</v>
      </c>
      <c r="NW20" s="8" t="e">
        <v>#N/A</v>
      </c>
      <c r="NX20" s="25" t="e">
        <v>#N/A</v>
      </c>
      <c r="NY20" s="39" t="e">
        <v>#N/A</v>
      </c>
    </row>
    <row r="21" spans="1:389" x14ac:dyDescent="0.25">
      <c r="A21" s="3" t="s">
        <v>46</v>
      </c>
      <c r="B21" s="3" t="s">
        <v>1</v>
      </c>
      <c r="C21" s="3" t="s">
        <v>77</v>
      </c>
      <c r="D21" s="3" t="s">
        <v>93</v>
      </c>
      <c r="E21" s="3" t="s">
        <v>17</v>
      </c>
      <c r="F21" s="3" t="s">
        <v>18</v>
      </c>
      <c r="G21" s="3">
        <v>39035</v>
      </c>
      <c r="H21" s="3">
        <v>2016</v>
      </c>
      <c r="I21" s="3" t="str">
        <f t="shared" si="53"/>
        <v>Sum of 2016</v>
      </c>
      <c r="J21" s="8">
        <v>1275717</v>
      </c>
      <c r="K21" s="8">
        <v>1249352</v>
      </c>
      <c r="L21" s="8">
        <v>264646</v>
      </c>
      <c r="M21" s="8">
        <v>283059</v>
      </c>
      <c r="N21" s="8">
        <v>487056</v>
      </c>
      <c r="O21" s="8">
        <v>214591</v>
      </c>
      <c r="P21" s="13">
        <f t="shared" si="106"/>
        <v>0.21182661091509838</v>
      </c>
      <c r="Q21" s="13">
        <f t="shared" si="107"/>
        <v>0.2265646511151381</v>
      </c>
      <c r="R21" s="13">
        <f t="shared" si="108"/>
        <v>0.38984689663121364</v>
      </c>
      <c r="S21" s="13">
        <f t="shared" si="109"/>
        <v>0.17176184133854991</v>
      </c>
      <c r="T21" s="15">
        <v>40.200000000000003</v>
      </c>
      <c r="U21" s="15">
        <v>38.1</v>
      </c>
      <c r="V21" s="15">
        <v>42.4</v>
      </c>
      <c r="W21" s="17">
        <v>740000</v>
      </c>
      <c r="X21" s="17">
        <v>364060</v>
      </c>
      <c r="Y21" s="17">
        <v>35479</v>
      </c>
      <c r="Z21" s="17">
        <v>5140</v>
      </c>
      <c r="AA21" s="17">
        <v>33213</v>
      </c>
      <c r="AB21" s="17">
        <v>71460</v>
      </c>
      <c r="AC21" s="17">
        <v>509352</v>
      </c>
      <c r="AD21" s="13">
        <f t="shared" si="1"/>
        <v>0.59230705197574418</v>
      </c>
      <c r="AE21" s="13">
        <f t="shared" si="2"/>
        <v>0.29139906127336412</v>
      </c>
      <c r="AF21" s="13">
        <f t="shared" si="3"/>
        <v>2.8397921482496525E-2</v>
      </c>
      <c r="AG21" s="13">
        <f t="shared" si="4"/>
        <v>4.1141327664261157E-3</v>
      </c>
      <c r="AH21" s="13">
        <f t="shared" si="5"/>
        <v>2.6584181239554586E-2</v>
      </c>
      <c r="AI21" s="13">
        <f t="shared" si="6"/>
        <v>5.7197651262414433E-2</v>
      </c>
      <c r="AJ21" s="13">
        <f t="shared" si="7"/>
        <v>0.40769294802425576</v>
      </c>
      <c r="AK21" s="17">
        <v>534355</v>
      </c>
      <c r="AL21" s="17">
        <v>200177</v>
      </c>
      <c r="AM21" s="17">
        <v>170094</v>
      </c>
      <c r="AN21" s="17">
        <v>79117</v>
      </c>
      <c r="AO21" s="17">
        <v>84967</v>
      </c>
      <c r="AP21" s="13">
        <f t="shared" si="110"/>
        <v>0.37461425456859204</v>
      </c>
      <c r="AQ21" s="13">
        <f t="shared" si="164"/>
        <v>0.31831647500257321</v>
      </c>
      <c r="AR21" s="13">
        <f t="shared" si="165"/>
        <v>0.14806074613318862</v>
      </c>
      <c r="AS21" s="13">
        <f t="shared" si="166"/>
        <v>0.15900852429564616</v>
      </c>
      <c r="AT21" s="19">
        <v>2.2799999999999998</v>
      </c>
      <c r="AU21" s="17">
        <v>1176557</v>
      </c>
      <c r="AV21" s="17">
        <v>1036384</v>
      </c>
      <c r="AW21" s="17">
        <v>46100</v>
      </c>
      <c r="AX21" s="17">
        <v>57469</v>
      </c>
      <c r="AY21" s="17">
        <v>18430</v>
      </c>
      <c r="AZ21" s="17">
        <v>18174</v>
      </c>
      <c r="BA21" s="13">
        <f t="shared" si="167"/>
        <v>0.88086170070808301</v>
      </c>
      <c r="BB21" s="13">
        <f t="shared" si="168"/>
        <v>3.9182122073133728E-2</v>
      </c>
      <c r="BC21" s="13">
        <f t="shared" si="169"/>
        <v>4.884506233017185E-2</v>
      </c>
      <c r="BD21" s="13">
        <f t="shared" si="170"/>
        <v>1.566434945353264E-2</v>
      </c>
      <c r="BE21" s="13">
        <f t="shared" si="171"/>
        <v>1.5446765435078794E-2</v>
      </c>
      <c r="BF21" s="13">
        <f t="shared" si="9"/>
        <v>0.11913829929191701</v>
      </c>
      <c r="BG21" s="17">
        <v>1235113</v>
      </c>
      <c r="BH21" s="17">
        <v>1040944</v>
      </c>
      <c r="BI21" s="17">
        <v>144326</v>
      </c>
      <c r="BJ21" s="17">
        <v>20994</v>
      </c>
      <c r="BK21" s="17">
        <v>20234</v>
      </c>
      <c r="BL21" s="17">
        <v>8615</v>
      </c>
      <c r="BM21" s="13">
        <f t="shared" si="111"/>
        <v>0.84279252181784181</v>
      </c>
      <c r="BN21" s="13">
        <f t="shared" si="172"/>
        <v>0.11685246613062934</v>
      </c>
      <c r="BO21" s="13">
        <f t="shared" si="173"/>
        <v>1.6997635034203349E-2</v>
      </c>
      <c r="BP21" s="13">
        <f t="shared" si="174"/>
        <v>1.6382306720113867E-2</v>
      </c>
      <c r="BQ21" s="13">
        <f t="shared" si="175"/>
        <v>6.9750702972116718E-3</v>
      </c>
      <c r="BR21" s="13">
        <f t="shared" si="56"/>
        <v>0.15720747818215824</v>
      </c>
      <c r="BS21" s="17">
        <v>912769</v>
      </c>
      <c r="BT21" s="17">
        <v>222352</v>
      </c>
      <c r="BU21" s="17">
        <v>22459</v>
      </c>
      <c r="BV21" s="17">
        <v>91772</v>
      </c>
      <c r="BW21" s="13">
        <f t="shared" si="112"/>
        <v>0.73059393989844335</v>
      </c>
      <c r="BX21" s="13">
        <f t="shared" si="176"/>
        <v>0.1779738616498793</v>
      </c>
      <c r="BY21" s="13">
        <f t="shared" si="177"/>
        <v>1.7976519027463837E-2</v>
      </c>
      <c r="BZ21" s="13">
        <f t="shared" si="178"/>
        <v>7.3455679424213507E-2</v>
      </c>
      <c r="CA21" s="13">
        <f t="shared" si="113"/>
        <v>0.26940606010155665</v>
      </c>
      <c r="CB21" s="8">
        <v>1223032</v>
      </c>
      <c r="CC21" s="8">
        <v>221528</v>
      </c>
      <c r="CD21" s="13">
        <f t="shared" si="114"/>
        <v>0.1811301748441578</v>
      </c>
      <c r="CE21" s="8">
        <v>261367</v>
      </c>
      <c r="CF21" s="8">
        <v>68633</v>
      </c>
      <c r="CG21" s="13">
        <f t="shared" si="115"/>
        <v>0.26259244663633896</v>
      </c>
      <c r="CH21" s="5">
        <v>46601</v>
      </c>
      <c r="CI21" s="5">
        <f>CH21*VLOOKUP(H21,'R-CPI-U-RS'!$A$44:$O$54,15,FALSE)</f>
        <v>61091.163548752833</v>
      </c>
      <c r="CJ21" s="5">
        <v>90886387</v>
      </c>
      <c r="CK21" s="5">
        <v>92278462</v>
      </c>
      <c r="CL21" s="9">
        <v>32984</v>
      </c>
      <c r="CM21" s="9">
        <v>16374</v>
      </c>
      <c r="CN21" s="9">
        <v>6275</v>
      </c>
      <c r="CO21" s="9">
        <v>4505</v>
      </c>
      <c r="CP21" s="9">
        <v>3456</v>
      </c>
      <c r="CQ21" s="9">
        <v>1303</v>
      </c>
      <c r="CR21" s="9">
        <v>798</v>
      </c>
      <c r="CS21" s="9">
        <v>273</v>
      </c>
      <c r="CT21" s="20">
        <v>34524071000</v>
      </c>
      <c r="CU21" s="20">
        <f>CT21*VLOOKUP(H21,'R-CPI-U-RS'!$A$44:$P$54,16,FALSE)</f>
        <v>43967304706.065758</v>
      </c>
      <c r="CV21" s="9">
        <v>3080</v>
      </c>
      <c r="CW21" s="9">
        <v>896450</v>
      </c>
      <c r="CX21" s="9">
        <v>116642</v>
      </c>
      <c r="CY21" s="9">
        <v>102178</v>
      </c>
      <c r="CZ21" s="9">
        <v>105190</v>
      </c>
      <c r="DA21" s="11">
        <f t="shared" si="116"/>
        <v>0.73451813250741527</v>
      </c>
      <c r="DB21" s="11">
        <f t="shared" si="117"/>
        <v>9.5572161316225035E-2</v>
      </c>
      <c r="DC21" s="11">
        <f t="shared" si="118"/>
        <v>8.3720892122642276E-2</v>
      </c>
      <c r="DD21" s="11">
        <f t="shared" si="119"/>
        <v>8.618881405371745E-2</v>
      </c>
      <c r="DE21" s="9">
        <v>666446</v>
      </c>
      <c r="DF21" s="9">
        <v>598262</v>
      </c>
      <c r="DG21" s="9">
        <v>23</v>
      </c>
      <c r="DH21" s="9">
        <v>246</v>
      </c>
      <c r="DI21" s="9">
        <v>1835</v>
      </c>
      <c r="DJ21" s="9">
        <v>21252</v>
      </c>
      <c r="DK21" s="9">
        <v>66858</v>
      </c>
      <c r="DL21" s="9">
        <v>38982</v>
      </c>
      <c r="DM21" s="9">
        <v>62576</v>
      </c>
      <c r="DN21" s="9">
        <v>16682</v>
      </c>
      <c r="DO21" s="9">
        <v>13452</v>
      </c>
      <c r="DP21" s="9">
        <v>44565</v>
      </c>
      <c r="DQ21" s="9">
        <v>16127</v>
      </c>
      <c r="DR21" s="9">
        <v>43120</v>
      </c>
      <c r="DS21" s="9">
        <v>29519</v>
      </c>
      <c r="DT21" s="9">
        <v>42191</v>
      </c>
      <c r="DU21" s="9">
        <v>30091</v>
      </c>
      <c r="DV21" s="9">
        <v>139174</v>
      </c>
      <c r="DW21" s="9">
        <v>11289</v>
      </c>
      <c r="DX21" s="9">
        <v>60861</v>
      </c>
      <c r="DY21" s="9">
        <v>27548</v>
      </c>
      <c r="DZ21" s="9">
        <v>55</v>
      </c>
      <c r="EA21" s="9">
        <f t="shared" si="183"/>
        <v>88379</v>
      </c>
      <c r="EB21" s="9">
        <f t="shared" si="184"/>
        <v>60692</v>
      </c>
      <c r="EC21" s="9">
        <f t="shared" si="185"/>
        <v>114830</v>
      </c>
      <c r="ED21" s="9">
        <f t="shared" si="186"/>
        <v>169265</v>
      </c>
      <c r="EE21" s="9">
        <f t="shared" si="187"/>
        <v>120075</v>
      </c>
      <c r="EF21" s="9">
        <f t="shared" si="188"/>
        <v>113205</v>
      </c>
      <c r="EG21" s="11">
        <f t="shared" si="189"/>
        <v>0.13261239470264657</v>
      </c>
      <c r="EH21" s="11">
        <f t="shared" si="190"/>
        <v>9.1068143555516873E-2</v>
      </c>
      <c r="EI21" s="11">
        <f t="shared" si="191"/>
        <v>0.17230203197258293</v>
      </c>
      <c r="EJ21" s="11">
        <f t="shared" si="192"/>
        <v>0.25398156789897458</v>
      </c>
      <c r="EK21" s="11">
        <f t="shared" si="193"/>
        <v>0.1801721369773395</v>
      </c>
      <c r="EL21" s="11">
        <f t="shared" si="194"/>
        <v>0.16986372489293955</v>
      </c>
      <c r="EM21" s="9">
        <v>1017325</v>
      </c>
      <c r="EN21" s="9">
        <v>641650</v>
      </c>
      <c r="EO21" s="14">
        <f t="shared" si="120"/>
        <v>0.63072272872484214</v>
      </c>
      <c r="EP21" s="9">
        <v>632713</v>
      </c>
      <c r="EQ21" s="9">
        <v>598262</v>
      </c>
      <c r="ER21" s="11">
        <f t="shared" si="58"/>
        <v>5.4449647786595189E-2</v>
      </c>
      <c r="ES21" s="9">
        <v>92595</v>
      </c>
      <c r="ET21" s="9">
        <v>871344</v>
      </c>
      <c r="EU21" s="9">
        <v>87158</v>
      </c>
      <c r="EV21" s="9">
        <v>252767</v>
      </c>
      <c r="EW21" s="9">
        <v>259575</v>
      </c>
      <c r="EX21" s="9">
        <v>112898</v>
      </c>
      <c r="EY21" s="9">
        <v>158946</v>
      </c>
      <c r="EZ21" s="13">
        <f t="shared" si="121"/>
        <v>0.10002708459575094</v>
      </c>
      <c r="FA21" s="13">
        <f t="shared" si="122"/>
        <v>0.29008864466846618</v>
      </c>
      <c r="FB21" s="13">
        <f t="shared" si="123"/>
        <v>0.29790186195119261</v>
      </c>
      <c r="FC21" s="13">
        <f t="shared" si="124"/>
        <v>0.12956765640206394</v>
      </c>
      <c r="FD21" s="13">
        <f t="shared" si="125"/>
        <v>0.1824147523825263</v>
      </c>
      <c r="FE21" s="13">
        <f t="shared" si="126"/>
        <v>0.31198240878459027</v>
      </c>
      <c r="FF21" s="9">
        <v>0</v>
      </c>
      <c r="FG21" s="9">
        <v>40160</v>
      </c>
      <c r="FH21" s="9">
        <v>503</v>
      </c>
      <c r="FI21" s="9">
        <v>25982</v>
      </c>
      <c r="FJ21" s="9">
        <v>911</v>
      </c>
      <c r="FK21" s="9">
        <f t="shared" si="59"/>
        <v>40160</v>
      </c>
      <c r="FL21" s="9">
        <f t="shared" si="60"/>
        <v>26485</v>
      </c>
      <c r="FM21" s="9">
        <f t="shared" si="61"/>
        <v>911</v>
      </c>
      <c r="FN21" s="9">
        <v>290312</v>
      </c>
      <c r="FO21" s="9">
        <v>128249</v>
      </c>
      <c r="FP21" s="9">
        <v>455023</v>
      </c>
      <c r="FQ21" s="9">
        <f t="shared" si="62"/>
        <v>162063</v>
      </c>
      <c r="FR21" s="8">
        <v>617533</v>
      </c>
      <c r="FS21" s="8">
        <v>83178</v>
      </c>
      <c r="FT21" s="13">
        <f t="shared" si="127"/>
        <v>0.13469401635216255</v>
      </c>
      <c r="FU21" s="8">
        <v>534355</v>
      </c>
      <c r="FV21" s="8">
        <v>307665</v>
      </c>
      <c r="FW21" s="8">
        <v>226690</v>
      </c>
      <c r="FX21" s="13">
        <f t="shared" si="128"/>
        <v>0.57576891766709393</v>
      </c>
      <c r="FY21" s="13">
        <f t="shared" si="129"/>
        <v>0.42423108233290602</v>
      </c>
      <c r="FZ21" s="17">
        <v>34124</v>
      </c>
      <c r="GA21" s="17">
        <v>65362</v>
      </c>
      <c r="GB21" s="17">
        <v>145881</v>
      </c>
      <c r="GC21" s="17">
        <v>184247</v>
      </c>
      <c r="GD21" s="17">
        <v>187919</v>
      </c>
      <c r="GE21" s="13">
        <f t="shared" si="63"/>
        <v>5.5258585371146154E-2</v>
      </c>
      <c r="GF21" s="13">
        <f t="shared" si="64"/>
        <v>0.10584373628615798</v>
      </c>
      <c r="GG21" s="13">
        <f t="shared" si="65"/>
        <v>0.23623190987364237</v>
      </c>
      <c r="GH21" s="13">
        <f t="shared" si="66"/>
        <v>0.29835976376970946</v>
      </c>
      <c r="GI21" s="13">
        <f t="shared" si="67"/>
        <v>0.30430600469934399</v>
      </c>
      <c r="GJ21">
        <v>1955</v>
      </c>
      <c r="GK21" s="8">
        <v>390980</v>
      </c>
      <c r="GL21" s="8">
        <v>84584</v>
      </c>
      <c r="GM21" s="8">
        <v>56806</v>
      </c>
      <c r="GN21" s="8">
        <v>81215</v>
      </c>
      <c r="GO21" s="8">
        <v>3948</v>
      </c>
      <c r="GP21" s="13">
        <f t="shared" si="130"/>
        <v>0.63313215650013843</v>
      </c>
      <c r="GQ21" s="13">
        <f t="shared" si="131"/>
        <v>0.13697081775386902</v>
      </c>
      <c r="GR21" s="13">
        <f t="shared" si="132"/>
        <v>9.1988606276911522E-2</v>
      </c>
      <c r="GS21" s="13">
        <f t="shared" si="133"/>
        <v>0.13151523886172883</v>
      </c>
      <c r="GT21" s="13">
        <f t="shared" si="134"/>
        <v>6.3931806073521573E-3</v>
      </c>
      <c r="GU21" s="21">
        <v>117089.31793556899</v>
      </c>
      <c r="GV21" s="21">
        <f>GU21*VLOOKUP(H21,'R-CPI-U-RS'!$A$44:$O$54,15,FALSE)</f>
        <v>153497.19258843723</v>
      </c>
      <c r="GW21" s="9">
        <v>719</v>
      </c>
      <c r="GX21" s="9">
        <v>36</v>
      </c>
      <c r="GY21" s="9">
        <v>0</v>
      </c>
      <c r="GZ21" s="9">
        <v>74</v>
      </c>
      <c r="HA21" s="9">
        <f t="shared" si="69"/>
        <v>110</v>
      </c>
      <c r="HB21" s="8">
        <v>95776</v>
      </c>
      <c r="HC21" s="8">
        <v>235107</v>
      </c>
      <c r="HD21" s="8">
        <v>116605</v>
      </c>
      <c r="HE21" s="8">
        <v>77502</v>
      </c>
      <c r="HF21" s="8">
        <v>9365</v>
      </c>
      <c r="HG21" s="13">
        <f t="shared" si="135"/>
        <v>0.17923664979274079</v>
      </c>
      <c r="HH21" s="13">
        <f t="shared" si="179"/>
        <v>0.43998278298135135</v>
      </c>
      <c r="HI21" s="13">
        <f t="shared" si="180"/>
        <v>0.21821635429630115</v>
      </c>
      <c r="HJ21" s="13">
        <f t="shared" si="181"/>
        <v>0.14503841079432211</v>
      </c>
      <c r="HK21" s="13">
        <f t="shared" si="182"/>
        <v>1.7525802135284596E-2</v>
      </c>
      <c r="HL21" s="5">
        <v>832</v>
      </c>
      <c r="HM21" s="5">
        <f>HL21*VLOOKUP(H21,'R-CPI-U-RS'!$A$44:$O$54,15,FALSE)</f>
        <v>1090.7029478458048</v>
      </c>
      <c r="HN21" s="17">
        <v>61406</v>
      </c>
      <c r="HO21" s="17">
        <v>117119</v>
      </c>
      <c r="HP21" s="17">
        <v>60979</v>
      </c>
      <c r="HQ21" s="17">
        <v>26945</v>
      </c>
      <c r="HR21" s="17">
        <v>38202</v>
      </c>
      <c r="HS21" s="17">
        <v>3014</v>
      </c>
      <c r="HT21" s="13">
        <f t="shared" si="136"/>
        <v>0.19958721336518617</v>
      </c>
      <c r="HU21" s="13">
        <f t="shared" si="137"/>
        <v>0.38067053450993776</v>
      </c>
      <c r="HV21" s="13">
        <f t="shared" si="138"/>
        <v>0.198199340191442</v>
      </c>
      <c r="HW21" s="13">
        <f t="shared" si="139"/>
        <v>8.7579022638259146E-2</v>
      </c>
      <c r="HX21" s="13">
        <f t="shared" si="140"/>
        <v>0.12416751986738823</v>
      </c>
      <c r="HY21" s="13">
        <f t="shared" si="141"/>
        <v>9.7963694277867167E-3</v>
      </c>
      <c r="HZ21" s="13">
        <v>0.17600000000000002</v>
      </c>
      <c r="IA21" s="17">
        <v>8399</v>
      </c>
      <c r="IB21" s="17">
        <v>46778</v>
      </c>
      <c r="IC21" s="17">
        <v>49492</v>
      </c>
      <c r="ID21" s="17">
        <v>28873</v>
      </c>
      <c r="IE21" s="17">
        <v>74724</v>
      </c>
      <c r="IF21" s="17">
        <v>18424</v>
      </c>
      <c r="IG21" s="13">
        <f t="shared" si="142"/>
        <v>3.705059773258635E-2</v>
      </c>
      <c r="IH21" s="13">
        <f t="shared" si="143"/>
        <v>0.2063522872645463</v>
      </c>
      <c r="II21" s="13">
        <f t="shared" si="144"/>
        <v>0.21832458423397591</v>
      </c>
      <c r="IJ21" s="13">
        <f t="shared" si="145"/>
        <v>0.12736777096475363</v>
      </c>
      <c r="IK21" s="13">
        <f t="shared" si="146"/>
        <v>0.32963077330274826</v>
      </c>
      <c r="IL21" s="13">
        <f t="shared" si="147"/>
        <v>8.1273986501389561E-2</v>
      </c>
      <c r="IM21" s="13">
        <v>0.29899999999999999</v>
      </c>
      <c r="IN21" s="17">
        <v>710073</v>
      </c>
      <c r="IO21" s="17">
        <v>577113</v>
      </c>
      <c r="IP21" s="17">
        <v>53343</v>
      </c>
      <c r="IQ21" s="17">
        <v>28190</v>
      </c>
      <c r="IR21" s="17">
        <v>16385</v>
      </c>
      <c r="IS21" s="17">
        <v>8303</v>
      </c>
      <c r="IT21" s="17">
        <v>26739</v>
      </c>
      <c r="IU21" s="13">
        <f t="shared" si="148"/>
        <v>0.81275164666168132</v>
      </c>
      <c r="IV21" s="13">
        <f t="shared" si="149"/>
        <v>7.5123261974473041E-2</v>
      </c>
      <c r="IW21" s="13">
        <f t="shared" si="150"/>
        <v>3.9700143506371882E-2</v>
      </c>
      <c r="IX21" s="13">
        <f t="shared" si="151"/>
        <v>2.3075092279244529E-2</v>
      </c>
      <c r="IY21" s="13">
        <f t="shared" si="152"/>
        <v>1.1693163942298891E-2</v>
      </c>
      <c r="IZ21" s="13">
        <f t="shared" si="153"/>
        <v>3.7656691635930391E-2</v>
      </c>
      <c r="JA21" s="17">
        <v>710073</v>
      </c>
      <c r="JB21" s="17">
        <v>577113</v>
      </c>
      <c r="JC21" s="17">
        <v>53343</v>
      </c>
      <c r="JD21" s="17">
        <v>28190</v>
      </c>
      <c r="JE21" s="17">
        <v>19140</v>
      </c>
      <c r="JF21" s="17">
        <v>5548</v>
      </c>
      <c r="JG21" s="17">
        <v>26739</v>
      </c>
      <c r="JH21" s="13">
        <f t="shared" si="74"/>
        <v>0.81275164666168132</v>
      </c>
      <c r="JI21" s="13">
        <f t="shared" si="75"/>
        <v>7.5123261974473041E-2</v>
      </c>
      <c r="JJ21" s="13">
        <f t="shared" si="76"/>
        <v>3.9700143506371882E-2</v>
      </c>
      <c r="JK21" s="13">
        <f t="shared" si="77"/>
        <v>2.6954975051860865E-2</v>
      </c>
      <c r="JL21" s="13">
        <f t="shared" si="78"/>
        <v>7.8132811696825545E-3</v>
      </c>
      <c r="JM21" s="13">
        <f t="shared" si="79"/>
        <v>3.7656691635930391E-2</v>
      </c>
      <c r="JN21" s="1">
        <v>82</v>
      </c>
      <c r="JO21" s="1">
        <v>51</v>
      </c>
      <c r="JP21" s="1">
        <v>14</v>
      </c>
      <c r="JQ21" s="1">
        <v>16</v>
      </c>
      <c r="JR21" s="1">
        <v>0</v>
      </c>
      <c r="JS21" s="1">
        <v>1</v>
      </c>
      <c r="JT21" s="11">
        <f t="shared" si="80"/>
        <v>0.62195121951219512</v>
      </c>
      <c r="JU21" s="11">
        <f t="shared" si="81"/>
        <v>0.17073170731707318</v>
      </c>
      <c r="JV21" s="11">
        <f t="shared" si="82"/>
        <v>0.1951219512195122</v>
      </c>
      <c r="JW21" s="11">
        <f t="shared" si="83"/>
        <v>0</v>
      </c>
      <c r="JX21" s="11">
        <f t="shared" si="84"/>
        <v>1.2195121951219513E-2</v>
      </c>
      <c r="JY21" s="29">
        <f>(JN21/J21)*100000</f>
        <v>6.4277578804703559</v>
      </c>
      <c r="JZ21" s="9">
        <v>30156644</v>
      </c>
      <c r="KA21" s="9">
        <v>2468330</v>
      </c>
      <c r="KB21" s="9">
        <v>633601</v>
      </c>
      <c r="KC21" s="9">
        <v>6417590</v>
      </c>
      <c r="KD21" s="9">
        <v>4609436</v>
      </c>
      <c r="KE21" s="9"/>
      <c r="KF21" s="9"/>
      <c r="KG21" s="9">
        <v>0</v>
      </c>
      <c r="KH21" s="9">
        <f t="shared" si="85"/>
        <v>8885920</v>
      </c>
      <c r="KI21" s="9">
        <f t="shared" si="86"/>
        <v>633601</v>
      </c>
      <c r="KJ21" s="9">
        <f t="shared" si="87"/>
        <v>44285601</v>
      </c>
      <c r="KK21" t="e">
        <v>#N/A</v>
      </c>
      <c r="KL21" s="8" t="e">
        <v>#N/A</v>
      </c>
      <c r="KM21" s="8" t="e">
        <v>#N/A</v>
      </c>
      <c r="KN21" s="8" t="e">
        <v>#N/A</v>
      </c>
      <c r="KO21" s="8">
        <v>552885</v>
      </c>
      <c r="KP21" s="8">
        <v>124072</v>
      </c>
      <c r="KQ21" s="8">
        <v>242028</v>
      </c>
      <c r="KR21" s="8">
        <v>161206</v>
      </c>
      <c r="KS21" s="8">
        <v>25579</v>
      </c>
      <c r="KT21" s="13">
        <f t="shared" si="154"/>
        <v>0.22440833084637854</v>
      </c>
      <c r="KU21" s="13">
        <f t="shared" si="155"/>
        <v>0.43775468677934831</v>
      </c>
      <c r="KV21" s="13">
        <f t="shared" si="156"/>
        <v>0.29157238847138195</v>
      </c>
      <c r="KW21" s="13">
        <f t="shared" si="157"/>
        <v>4.6264593902891199E-2</v>
      </c>
      <c r="KX21" s="17">
        <v>13403495</v>
      </c>
      <c r="KY21" s="15">
        <f t="shared" si="158"/>
        <v>24.242826265859989</v>
      </c>
      <c r="KZ21" s="8">
        <v>574218</v>
      </c>
      <c r="LA21" s="8">
        <v>25845</v>
      </c>
      <c r="LB21" s="8">
        <v>152933</v>
      </c>
      <c r="LC21" s="8">
        <v>251500</v>
      </c>
      <c r="LD21" s="8">
        <v>96168</v>
      </c>
      <c r="LE21" s="8">
        <v>47772</v>
      </c>
      <c r="LF21" s="13">
        <f t="shared" si="159"/>
        <v>4.5009038379152169E-2</v>
      </c>
      <c r="LG21" s="13">
        <f t="shared" si="160"/>
        <v>0.26633264718277727</v>
      </c>
      <c r="LH21" s="13">
        <f t="shared" si="161"/>
        <v>0.43798696662243258</v>
      </c>
      <c r="LI21" s="13">
        <f t="shared" si="162"/>
        <v>0.16747646364272803</v>
      </c>
      <c r="LJ21" s="13">
        <f t="shared" si="163"/>
        <v>8.3194884172909947E-2</v>
      </c>
      <c r="LK21" s="17" t="e">
        <v>#N/A</v>
      </c>
      <c r="LL21" s="17" t="e">
        <v>#N/A</v>
      </c>
      <c r="LM21" s="13" t="e">
        <f t="shared" si="195"/>
        <v>#N/A</v>
      </c>
      <c r="LN21" s="27" t="e">
        <v>#N/A</v>
      </c>
      <c r="LO21" s="27" t="e">
        <v>#N/A</v>
      </c>
      <c r="LP21" s="27" t="e">
        <v>#N/A</v>
      </c>
      <c r="LQ21" s="27" t="e">
        <v>#N/A</v>
      </c>
      <c r="LR21" s="27" t="e">
        <v>#N/A</v>
      </c>
      <c r="LS21" s="11" t="e">
        <f t="shared" si="90"/>
        <v>#N/A</v>
      </c>
      <c r="LT21" s="11" t="e">
        <f t="shared" si="91"/>
        <v>#N/A</v>
      </c>
      <c r="LU21" s="11" t="e">
        <f t="shared" si="92"/>
        <v>#N/A</v>
      </c>
      <c r="LV21" s="11" t="e">
        <f t="shared" si="93"/>
        <v>#N/A</v>
      </c>
      <c r="LW21" s="11" t="e">
        <f t="shared" si="94"/>
        <v>#N/A</v>
      </c>
      <c r="LX21" s="25" t="e">
        <v>#N/A</v>
      </c>
      <c r="LY21" s="25" t="e">
        <v>#N/A</v>
      </c>
      <c r="LZ21" s="25" t="e">
        <v>#N/A</v>
      </c>
      <c r="MA21" s="25" t="e">
        <v>#N/A</v>
      </c>
      <c r="MB21" s="22" t="e">
        <v>#N/A</v>
      </c>
      <c r="MC21" s="22" t="e">
        <v>#N/A</v>
      </c>
      <c r="MD21" s="1">
        <v>366</v>
      </c>
      <c r="ME21" s="1">
        <v>146</v>
      </c>
      <c r="MF21" s="1">
        <v>215</v>
      </c>
      <c r="MG21" s="1">
        <v>5</v>
      </c>
      <c r="MH21" s="1">
        <v>0</v>
      </c>
      <c r="MI21" s="1">
        <v>0</v>
      </c>
      <c r="MJ21" s="11">
        <f t="shared" si="95"/>
        <v>0.39890710382513661</v>
      </c>
      <c r="MK21" s="11">
        <f t="shared" si="96"/>
        <v>0.58743169398907102</v>
      </c>
      <c r="ML21" s="11">
        <f t="shared" si="97"/>
        <v>1.3661202185792349E-2</v>
      </c>
      <c r="MM21" s="11">
        <f t="shared" si="98"/>
        <v>0</v>
      </c>
      <c r="MN21" s="11">
        <f t="shared" si="99"/>
        <v>0</v>
      </c>
      <c r="MO21" s="26" t="e">
        <v>#N/A</v>
      </c>
      <c r="MP21" s="26" t="e">
        <v>#N/A</v>
      </c>
      <c r="MQ21" s="26" t="e">
        <v>#N/A</v>
      </c>
      <c r="MR21" s="26" t="e">
        <v>#N/A</v>
      </c>
      <c r="MS21" s="9">
        <v>411700.79457219999</v>
      </c>
      <c r="MT21" s="9">
        <v>50664.017956399999</v>
      </c>
      <c r="MU21" s="9">
        <v>3016754.61</v>
      </c>
      <c r="MV21" s="9">
        <v>3844559.387908</v>
      </c>
      <c r="MW21" s="9">
        <v>7323678.8104365999</v>
      </c>
      <c r="MX21" s="13" t="e">
        <v>#N/A</v>
      </c>
      <c r="MY21" s="13" t="e">
        <v>#N/A</v>
      </c>
      <c r="MZ21" s="13" t="e">
        <v>#N/A</v>
      </c>
      <c r="NA21" s="13" t="e">
        <v>#N/A</v>
      </c>
      <c r="NB21" s="13" t="e">
        <v>#N/A</v>
      </c>
      <c r="NC21" s="8" t="e">
        <v>#N/A</v>
      </c>
      <c r="ND21" s="8" t="e">
        <v>#N/A</v>
      </c>
      <c r="NE21" s="8" t="e">
        <v>#N/A</v>
      </c>
      <c r="NF21" s="8" t="e">
        <v>#N/A</v>
      </c>
      <c r="NG21" s="8" t="e">
        <v>#N/A</v>
      </c>
      <c r="NH21" s="38" t="e">
        <f t="shared" si="100"/>
        <v>#N/A</v>
      </c>
      <c r="NI21" s="38" t="e">
        <f t="shared" si="101"/>
        <v>#N/A</v>
      </c>
      <c r="NJ21" s="38" t="e">
        <f t="shared" si="102"/>
        <v>#N/A</v>
      </c>
      <c r="NK21" s="38" t="e">
        <f t="shared" si="103"/>
        <v>#N/A</v>
      </c>
      <c r="NL21" s="38" t="e">
        <f t="shared" si="104"/>
        <v>#N/A</v>
      </c>
      <c r="NM21" s="8">
        <v>1234363</v>
      </c>
      <c r="NN21" s="8">
        <v>186010</v>
      </c>
      <c r="NO21" s="11">
        <f t="shared" si="105"/>
        <v>0.15069311053555559</v>
      </c>
      <c r="NP21" s="13" t="e">
        <v>#N/A</v>
      </c>
      <c r="NQ21" s="13" t="e">
        <v>#N/A</v>
      </c>
      <c r="NR21" s="13">
        <v>0.10800000000000001</v>
      </c>
      <c r="NS21" s="9">
        <v>1405</v>
      </c>
      <c r="NT21" s="39">
        <v>112.45829999999999</v>
      </c>
      <c r="NU21" s="8">
        <v>3147</v>
      </c>
      <c r="NV21" s="16">
        <v>250.57309000000001</v>
      </c>
      <c r="NW21" s="8">
        <v>956</v>
      </c>
      <c r="NX21" s="25">
        <v>9.2896705859999997</v>
      </c>
      <c r="NY21" s="39" t="e">
        <v>#N/A</v>
      </c>
    </row>
    <row r="22" spans="1:389" x14ac:dyDescent="0.25">
      <c r="A22" s="3" t="s">
        <v>46</v>
      </c>
      <c r="B22" s="3" t="s">
        <v>1</v>
      </c>
      <c r="C22" s="3" t="s">
        <v>77</v>
      </c>
      <c r="D22" s="3" t="s">
        <v>93</v>
      </c>
      <c r="E22" s="3" t="s">
        <v>17</v>
      </c>
      <c r="F22" s="3" t="s">
        <v>18</v>
      </c>
      <c r="G22" s="3">
        <v>39035</v>
      </c>
      <c r="H22" s="3">
        <v>2017</v>
      </c>
      <c r="I22" s="3" t="str">
        <f t="shared" si="53"/>
        <v>Sum of 2017</v>
      </c>
      <c r="J22" s="8">
        <v>1272622</v>
      </c>
      <c r="K22" s="8">
        <v>1248514</v>
      </c>
      <c r="L22" s="8">
        <v>260986</v>
      </c>
      <c r="M22" s="8">
        <v>283642</v>
      </c>
      <c r="N22" s="8">
        <v>482039</v>
      </c>
      <c r="O22" s="8">
        <v>221847</v>
      </c>
      <c r="P22" s="13">
        <f t="shared" si="106"/>
        <v>0.20903730354645603</v>
      </c>
      <c r="Q22" s="13">
        <f t="shared" si="107"/>
        <v>0.2271836759539741</v>
      </c>
      <c r="R22" s="13">
        <f t="shared" si="108"/>
        <v>0.38609018401075196</v>
      </c>
      <c r="S22" s="13">
        <f t="shared" si="109"/>
        <v>0.17768883648881792</v>
      </c>
      <c r="T22" s="15">
        <v>40.1</v>
      </c>
      <c r="U22" s="15">
        <v>38.1</v>
      </c>
      <c r="V22" s="15">
        <v>42.2</v>
      </c>
      <c r="W22" s="17">
        <v>736132</v>
      </c>
      <c r="X22" s="17">
        <v>363766</v>
      </c>
      <c r="Y22" s="17">
        <v>36551</v>
      </c>
      <c r="Z22" s="17">
        <v>4845</v>
      </c>
      <c r="AA22" s="17">
        <v>33230</v>
      </c>
      <c r="AB22" s="17">
        <v>73990</v>
      </c>
      <c r="AC22" s="17">
        <v>512382</v>
      </c>
      <c r="AD22" s="13">
        <f t="shared" si="1"/>
        <v>0.58960652423601179</v>
      </c>
      <c r="AE22" s="13">
        <f t="shared" si="2"/>
        <v>0.29135916777865528</v>
      </c>
      <c r="AF22" s="13">
        <f t="shared" si="3"/>
        <v>2.9275602836652211E-2</v>
      </c>
      <c r="AG22" s="13">
        <f t="shared" si="4"/>
        <v>3.8806132730590127E-3</v>
      </c>
      <c r="AH22" s="13">
        <f t="shared" si="5"/>
        <v>2.6615640673632816E-2</v>
      </c>
      <c r="AI22" s="13">
        <f t="shared" si="6"/>
        <v>5.9262451201988926E-2</v>
      </c>
      <c r="AJ22" s="13">
        <f t="shared" si="7"/>
        <v>0.41039347576398821</v>
      </c>
      <c r="AK22" s="17">
        <v>544208</v>
      </c>
      <c r="AL22" s="17">
        <v>203975</v>
      </c>
      <c r="AM22" s="17">
        <v>179904</v>
      </c>
      <c r="AN22" s="17">
        <v>74053</v>
      </c>
      <c r="AO22" s="17">
        <v>86276</v>
      </c>
      <c r="AP22" s="13">
        <f t="shared" si="110"/>
        <v>0.37481073413106752</v>
      </c>
      <c r="AQ22" s="13">
        <f t="shared" si="164"/>
        <v>0.33057948431482082</v>
      </c>
      <c r="AR22" s="13">
        <f t="shared" si="165"/>
        <v>0.13607480963161145</v>
      </c>
      <c r="AS22" s="13">
        <f t="shared" si="166"/>
        <v>0.15853497192250021</v>
      </c>
      <c r="AT22" s="19">
        <v>2.2400000000000002</v>
      </c>
      <c r="AU22" s="17">
        <v>1176604</v>
      </c>
      <c r="AV22" s="17">
        <v>1035803</v>
      </c>
      <c r="AW22" s="17">
        <v>53336</v>
      </c>
      <c r="AX22" s="17">
        <v>51997</v>
      </c>
      <c r="AY22" s="17">
        <v>21522</v>
      </c>
      <c r="AZ22" s="17">
        <v>13946</v>
      </c>
      <c r="BA22" s="13">
        <f t="shared" si="167"/>
        <v>0.88033272026952147</v>
      </c>
      <c r="BB22" s="13">
        <f t="shared" si="168"/>
        <v>4.5330459525889766E-2</v>
      </c>
      <c r="BC22" s="13">
        <f t="shared" si="169"/>
        <v>4.4192438577465312E-2</v>
      </c>
      <c r="BD22" s="13">
        <f t="shared" si="170"/>
        <v>1.8291625729642259E-2</v>
      </c>
      <c r="BE22" s="13">
        <f t="shared" si="171"/>
        <v>1.1852755897481226E-2</v>
      </c>
      <c r="BF22" s="13">
        <f t="shared" si="9"/>
        <v>0.11966727973047855</v>
      </c>
      <c r="BG22" s="17">
        <v>1233491</v>
      </c>
      <c r="BH22" s="17">
        <v>1040466</v>
      </c>
      <c r="BI22" s="17">
        <v>141945</v>
      </c>
      <c r="BJ22" s="17">
        <v>22968</v>
      </c>
      <c r="BK22" s="17">
        <v>20974</v>
      </c>
      <c r="BL22" s="17">
        <v>7138</v>
      </c>
      <c r="BM22" s="13">
        <f t="shared" si="111"/>
        <v>0.84351324817124729</v>
      </c>
      <c r="BN22" s="13">
        <f t="shared" si="172"/>
        <v>0.11507582949531046</v>
      </c>
      <c r="BO22" s="13">
        <f t="shared" si="173"/>
        <v>1.8620322320957349E-2</v>
      </c>
      <c r="BP22" s="13">
        <f t="shared" si="174"/>
        <v>1.7003772220470195E-2</v>
      </c>
      <c r="BQ22" s="13">
        <f t="shared" si="175"/>
        <v>5.7868277920146965E-3</v>
      </c>
      <c r="BR22" s="13">
        <f t="shared" si="56"/>
        <v>0.15648675182875271</v>
      </c>
      <c r="BS22" s="17">
        <v>915155</v>
      </c>
      <c r="BT22" s="17">
        <v>217972</v>
      </c>
      <c r="BU22" s="17">
        <v>24322</v>
      </c>
      <c r="BV22" s="17">
        <v>91065</v>
      </c>
      <c r="BW22" s="13">
        <f t="shared" si="112"/>
        <v>0.73299538491358529</v>
      </c>
      <c r="BX22" s="13">
        <f t="shared" si="176"/>
        <v>0.17458514682254264</v>
      </c>
      <c r="BY22" s="13">
        <f t="shared" si="177"/>
        <v>1.9480758725973438E-2</v>
      </c>
      <c r="BZ22" s="13">
        <f t="shared" si="178"/>
        <v>7.2938709537898661E-2</v>
      </c>
      <c r="CA22" s="13">
        <f t="shared" si="113"/>
        <v>0.26700461508641471</v>
      </c>
      <c r="CB22" s="8">
        <v>1222384</v>
      </c>
      <c r="CC22" s="8">
        <v>219696</v>
      </c>
      <c r="CD22" s="13">
        <f t="shared" si="114"/>
        <v>0.17972748334402283</v>
      </c>
      <c r="CE22" s="8">
        <v>257200</v>
      </c>
      <c r="CF22" s="8">
        <v>68941</v>
      </c>
      <c r="CG22" s="13">
        <f t="shared" si="115"/>
        <v>0.2680443234836703</v>
      </c>
      <c r="CH22" s="5">
        <v>46784</v>
      </c>
      <c r="CI22" s="5">
        <f>CH22*VLOOKUP(H22,'R-CPI-U-RS'!$A$44:$O$54,15,FALSE)</f>
        <v>60054.399111851235</v>
      </c>
      <c r="CJ22" s="5">
        <v>95024060</v>
      </c>
      <c r="CK22" s="5">
        <v>95024060</v>
      </c>
      <c r="CL22" s="9">
        <v>32700</v>
      </c>
      <c r="CM22" s="9">
        <v>16265</v>
      </c>
      <c r="CN22" s="9">
        <v>6117</v>
      </c>
      <c r="CO22" s="9">
        <v>4546</v>
      </c>
      <c r="CP22" s="9">
        <v>3421</v>
      </c>
      <c r="CQ22" s="9">
        <v>1274</v>
      </c>
      <c r="CR22" s="9">
        <v>797</v>
      </c>
      <c r="CS22" s="9">
        <v>280</v>
      </c>
      <c r="CT22" s="20">
        <v>35703352000</v>
      </c>
      <c r="CU22" s="20">
        <f>CT22*VLOOKUP(H22,'R-CPI-U-RS'!$A$44:$P$54,16,FALSE)</f>
        <v>44522664595.059669</v>
      </c>
      <c r="CV22" s="9">
        <v>2271</v>
      </c>
      <c r="CW22" s="9">
        <v>925433</v>
      </c>
      <c r="CX22" s="9">
        <v>119230</v>
      </c>
      <c r="CY22" s="9">
        <v>84796</v>
      </c>
      <c r="CZ22" s="9">
        <v>90271</v>
      </c>
      <c r="DA22" s="11">
        <f t="shared" si="116"/>
        <v>0.75871955268788993</v>
      </c>
      <c r="DB22" s="11">
        <f t="shared" si="117"/>
        <v>9.7751141646102005E-2</v>
      </c>
      <c r="DC22" s="11">
        <f t="shared" si="118"/>
        <v>6.952030367376387E-2</v>
      </c>
      <c r="DD22" s="11">
        <f t="shared" si="119"/>
        <v>7.4009001992244181E-2</v>
      </c>
      <c r="DE22" s="9">
        <v>662119</v>
      </c>
      <c r="DF22" s="9">
        <v>601552</v>
      </c>
      <c r="DG22" s="9">
        <v>5</v>
      </c>
      <c r="DH22" s="9">
        <v>250</v>
      </c>
      <c r="DI22" s="9">
        <v>1829</v>
      </c>
      <c r="DJ22" s="9">
        <v>20514</v>
      </c>
      <c r="DK22" s="9">
        <v>66078</v>
      </c>
      <c r="DL22" s="9">
        <v>38100</v>
      </c>
      <c r="DM22" s="9">
        <v>60747</v>
      </c>
      <c r="DN22" s="9">
        <v>17000</v>
      </c>
      <c r="DO22" s="9">
        <v>22642</v>
      </c>
      <c r="DP22" s="9">
        <v>45625</v>
      </c>
      <c r="DQ22" s="9">
        <v>13136</v>
      </c>
      <c r="DR22" s="9">
        <v>44177</v>
      </c>
      <c r="DS22" s="9">
        <v>26377</v>
      </c>
      <c r="DT22" s="9">
        <v>40404</v>
      </c>
      <c r="DU22" s="9">
        <v>25682</v>
      </c>
      <c r="DV22" s="9">
        <v>142628</v>
      </c>
      <c r="DW22" s="9">
        <v>13723</v>
      </c>
      <c r="DX22" s="9">
        <v>56422</v>
      </c>
      <c r="DY22" s="9">
        <v>26762</v>
      </c>
      <c r="DZ22" s="9">
        <v>18</v>
      </c>
      <c r="EA22" s="9">
        <f t="shared" si="183"/>
        <v>86847</v>
      </c>
      <c r="EB22" s="9">
        <f t="shared" si="184"/>
        <v>58761</v>
      </c>
      <c r="EC22" s="9">
        <f t="shared" si="185"/>
        <v>110958</v>
      </c>
      <c r="ED22" s="9">
        <f t="shared" si="186"/>
        <v>168310</v>
      </c>
      <c r="EE22" s="9">
        <f t="shared" si="187"/>
        <v>117676</v>
      </c>
      <c r="EF22" s="9">
        <f t="shared" si="188"/>
        <v>119567</v>
      </c>
      <c r="EG22" s="11">
        <f t="shared" si="189"/>
        <v>0.13116524370996754</v>
      </c>
      <c r="EH22" s="11">
        <f t="shared" si="190"/>
        <v>8.8746886888912718E-2</v>
      </c>
      <c r="EI22" s="11">
        <f t="shared" si="191"/>
        <v>0.16758014797944176</v>
      </c>
      <c r="EJ22" s="11">
        <f t="shared" si="192"/>
        <v>0.25419901860541683</v>
      </c>
      <c r="EK22" s="11">
        <f t="shared" si="193"/>
        <v>0.17772636036724515</v>
      </c>
      <c r="EL22" s="11">
        <f t="shared" si="194"/>
        <v>0.18058234244901597</v>
      </c>
      <c r="EM22" s="9">
        <v>1018592</v>
      </c>
      <c r="EN22" s="9">
        <v>642560</v>
      </c>
      <c r="EO22" s="14">
        <f t="shared" si="120"/>
        <v>0.63083157927806222</v>
      </c>
      <c r="EP22" s="9">
        <v>637241</v>
      </c>
      <c r="EQ22" s="9">
        <v>601552</v>
      </c>
      <c r="ER22" s="11">
        <f t="shared" si="58"/>
        <v>5.6005498704571742E-2</v>
      </c>
      <c r="ES22" s="9">
        <v>94749</v>
      </c>
      <c r="ET22" s="9">
        <v>876662</v>
      </c>
      <c r="EU22" s="9">
        <v>85707</v>
      </c>
      <c r="EV22" s="9">
        <v>244380</v>
      </c>
      <c r="EW22" s="9">
        <v>260519</v>
      </c>
      <c r="EX22" s="9">
        <v>118134</v>
      </c>
      <c r="EY22" s="9">
        <v>167922</v>
      </c>
      <c r="EZ22" s="13">
        <f t="shared" si="121"/>
        <v>9.7765159206170682E-2</v>
      </c>
      <c r="FA22" s="13">
        <f t="shared" si="122"/>
        <v>0.27876194017762834</v>
      </c>
      <c r="FB22" s="13">
        <f t="shared" si="123"/>
        <v>0.29717154387894079</v>
      </c>
      <c r="FC22" s="13">
        <f t="shared" si="124"/>
        <v>0.13475432949072733</v>
      </c>
      <c r="FD22" s="13">
        <f t="shared" si="125"/>
        <v>0.19154702724653286</v>
      </c>
      <c r="FE22" s="13">
        <f t="shared" si="126"/>
        <v>0.32630135673726018</v>
      </c>
      <c r="FF22" s="9">
        <v>0</v>
      </c>
      <c r="FG22" s="9">
        <v>39556</v>
      </c>
      <c r="FH22" s="9">
        <v>481</v>
      </c>
      <c r="FI22" s="9">
        <v>25838</v>
      </c>
      <c r="FJ22" s="9">
        <v>934</v>
      </c>
      <c r="FK22" s="9">
        <f t="shared" si="59"/>
        <v>39556</v>
      </c>
      <c r="FL22" s="9">
        <f t="shared" si="60"/>
        <v>26319</v>
      </c>
      <c r="FM22" s="9">
        <f t="shared" si="61"/>
        <v>934</v>
      </c>
      <c r="FN22" s="9">
        <v>296975</v>
      </c>
      <c r="FO22" s="9">
        <v>132097</v>
      </c>
      <c r="FP22" s="9">
        <v>449506</v>
      </c>
      <c r="FQ22" s="9">
        <f t="shared" si="62"/>
        <v>164878</v>
      </c>
      <c r="FR22" s="8">
        <v>618375</v>
      </c>
      <c r="FS22" s="8">
        <v>74167</v>
      </c>
      <c r="FT22" s="13">
        <f t="shared" si="127"/>
        <v>0.11993854861532242</v>
      </c>
      <c r="FU22" s="8">
        <v>544208</v>
      </c>
      <c r="FV22" s="8">
        <v>314033</v>
      </c>
      <c r="FW22" s="8">
        <v>230175</v>
      </c>
      <c r="FX22" s="13">
        <f t="shared" si="128"/>
        <v>0.57704590891717877</v>
      </c>
      <c r="FY22" s="13">
        <f t="shared" si="129"/>
        <v>0.42295409108282128</v>
      </c>
      <c r="FZ22" s="17">
        <v>35188</v>
      </c>
      <c r="GA22" s="17">
        <v>72168</v>
      </c>
      <c r="GB22" s="17">
        <v>150732</v>
      </c>
      <c r="GC22" s="17">
        <v>180458</v>
      </c>
      <c r="GD22" s="17">
        <v>179829</v>
      </c>
      <c r="GE22" s="13">
        <f t="shared" si="63"/>
        <v>5.690398221144128E-2</v>
      </c>
      <c r="GF22" s="13">
        <f t="shared" si="64"/>
        <v>0.11670588235294117</v>
      </c>
      <c r="GG22" s="13">
        <f t="shared" si="65"/>
        <v>0.2437550030321407</v>
      </c>
      <c r="GH22" s="13">
        <f t="shared" si="66"/>
        <v>0.29182615726703054</v>
      </c>
      <c r="GI22" s="13">
        <f t="shared" si="67"/>
        <v>0.29080897513644632</v>
      </c>
      <c r="GJ22">
        <v>1956</v>
      </c>
      <c r="GK22" s="8">
        <v>395943</v>
      </c>
      <c r="GL22" s="8">
        <v>76551</v>
      </c>
      <c r="GM22" s="8">
        <v>55904</v>
      </c>
      <c r="GN22" s="8">
        <v>85297</v>
      </c>
      <c r="GO22" s="8">
        <v>4680</v>
      </c>
      <c r="GP22" s="13">
        <f t="shared" si="130"/>
        <v>0.64029593693147357</v>
      </c>
      <c r="GQ22" s="13">
        <f t="shared" si="131"/>
        <v>0.12379381443298969</v>
      </c>
      <c r="GR22" s="13">
        <f t="shared" si="132"/>
        <v>9.0404689710935918E-2</v>
      </c>
      <c r="GS22" s="13">
        <f t="shared" si="133"/>
        <v>0.13793733575904588</v>
      </c>
      <c r="GT22" s="13">
        <f t="shared" si="134"/>
        <v>7.5682231655548821E-3</v>
      </c>
      <c r="GU22" s="21">
        <v>124499.441096023</v>
      </c>
      <c r="GV22" s="21">
        <f>GU22*VLOOKUP(H22,'R-CPI-U-RS'!$A$44:$O$54,15,FALSE)</f>
        <v>159814.02028007395</v>
      </c>
      <c r="GW22" s="9">
        <v>728</v>
      </c>
      <c r="GX22" s="9">
        <v>42</v>
      </c>
      <c r="GY22" s="9">
        <v>33</v>
      </c>
      <c r="GZ22" s="9">
        <v>24</v>
      </c>
      <c r="HA22" s="9">
        <f t="shared" si="69"/>
        <v>99</v>
      </c>
      <c r="HB22" s="8">
        <v>93616</v>
      </c>
      <c r="HC22" s="8">
        <v>239998</v>
      </c>
      <c r="HD22" s="8">
        <v>120627</v>
      </c>
      <c r="HE22" s="8">
        <v>80632</v>
      </c>
      <c r="HF22" s="8">
        <v>9335</v>
      </c>
      <c r="HG22" s="13">
        <f t="shared" si="135"/>
        <v>0.1720224619998236</v>
      </c>
      <c r="HH22" s="13">
        <f t="shared" si="179"/>
        <v>0.44100417487431276</v>
      </c>
      <c r="HI22" s="13">
        <f t="shared" si="180"/>
        <v>0.221656057977832</v>
      </c>
      <c r="HJ22" s="13">
        <f t="shared" si="181"/>
        <v>0.14816393731808425</v>
      </c>
      <c r="HK22" s="13">
        <f t="shared" si="182"/>
        <v>1.7153367829947374E-2</v>
      </c>
      <c r="HL22" s="5">
        <v>847</v>
      </c>
      <c r="HM22" s="5">
        <f>HL22*VLOOKUP(H22,'R-CPI-U-RS'!$A$44:$O$54,15,FALSE)</f>
        <v>1087.2536774909797</v>
      </c>
      <c r="HN22" s="17">
        <v>64559</v>
      </c>
      <c r="HO22" s="17">
        <v>117296</v>
      </c>
      <c r="HP22" s="17">
        <v>59748</v>
      </c>
      <c r="HQ22" s="17">
        <v>27670</v>
      </c>
      <c r="HR22" s="17">
        <v>40829</v>
      </c>
      <c r="HS22" s="17">
        <v>3931</v>
      </c>
      <c r="HT22" s="13">
        <f t="shared" si="136"/>
        <v>0.20558030525454332</v>
      </c>
      <c r="HU22" s="13">
        <f t="shared" si="137"/>
        <v>0.37351488537828825</v>
      </c>
      <c r="HV22" s="13">
        <f t="shared" si="138"/>
        <v>0.19026025927211471</v>
      </c>
      <c r="HW22" s="13">
        <f t="shared" si="139"/>
        <v>8.8111758955269029E-2</v>
      </c>
      <c r="HX22" s="13">
        <f t="shared" si="140"/>
        <v>0.13001499842373254</v>
      </c>
      <c r="HY22" s="13">
        <f t="shared" si="141"/>
        <v>1.2517792716052134E-2</v>
      </c>
      <c r="HZ22" s="13">
        <v>0.17499999999999999</v>
      </c>
      <c r="IA22" s="17">
        <v>10469</v>
      </c>
      <c r="IB22" s="17">
        <v>47566</v>
      </c>
      <c r="IC22" s="17">
        <v>50806</v>
      </c>
      <c r="ID22" s="17">
        <v>30088</v>
      </c>
      <c r="IE22" s="17">
        <v>73492</v>
      </c>
      <c r="IF22" s="17">
        <v>17754</v>
      </c>
      <c r="IG22" s="13">
        <f t="shared" si="142"/>
        <v>4.5482784837623545E-2</v>
      </c>
      <c r="IH22" s="13">
        <f t="shared" si="143"/>
        <v>0.20665146084500924</v>
      </c>
      <c r="II22" s="13">
        <f t="shared" si="144"/>
        <v>0.22072770717932008</v>
      </c>
      <c r="IJ22" s="13">
        <f t="shared" si="145"/>
        <v>0.1307179320082546</v>
      </c>
      <c r="IK22" s="13">
        <f t="shared" si="146"/>
        <v>0.31928749864233735</v>
      </c>
      <c r="IL22" s="13">
        <f t="shared" si="147"/>
        <v>7.7132616487455202E-2</v>
      </c>
      <c r="IM22" s="13">
        <v>0.29499999999999998</v>
      </c>
      <c r="IN22" s="17">
        <v>707164</v>
      </c>
      <c r="IO22" s="17">
        <v>582453</v>
      </c>
      <c r="IP22" s="17">
        <v>52635</v>
      </c>
      <c r="IQ22" s="17">
        <v>24843</v>
      </c>
      <c r="IR22" s="17">
        <v>13810</v>
      </c>
      <c r="IS22" s="17">
        <v>9154</v>
      </c>
      <c r="IT22" s="17">
        <v>24269</v>
      </c>
      <c r="IU22" s="13">
        <f t="shared" si="148"/>
        <v>0.82364628289901631</v>
      </c>
      <c r="IV22" s="13">
        <f t="shared" si="149"/>
        <v>7.4431107918389514E-2</v>
      </c>
      <c r="IW22" s="13">
        <f t="shared" si="150"/>
        <v>3.5130464786103363E-2</v>
      </c>
      <c r="IX22" s="13">
        <f t="shared" si="151"/>
        <v>1.9528709040618583E-2</v>
      </c>
      <c r="IY22" s="13">
        <f t="shared" si="152"/>
        <v>1.2944663472688089E-2</v>
      </c>
      <c r="IZ22" s="13">
        <f t="shared" si="153"/>
        <v>3.43187718831841E-2</v>
      </c>
      <c r="JA22" s="17">
        <v>707164</v>
      </c>
      <c r="JB22" s="17">
        <v>582453</v>
      </c>
      <c r="JC22" s="17">
        <v>52635</v>
      </c>
      <c r="JD22" s="17">
        <v>24843</v>
      </c>
      <c r="JE22" s="17">
        <v>16084</v>
      </c>
      <c r="JF22" s="17">
        <v>6880</v>
      </c>
      <c r="JG22" s="17">
        <v>24269</v>
      </c>
      <c r="JH22" s="13">
        <f t="shared" si="74"/>
        <v>0.82364628289901631</v>
      </c>
      <c r="JI22" s="13">
        <f t="shared" si="75"/>
        <v>7.4431107918389514E-2</v>
      </c>
      <c r="JJ22" s="13">
        <f t="shared" si="76"/>
        <v>3.5130464786103363E-2</v>
      </c>
      <c r="JK22" s="13">
        <f t="shared" si="77"/>
        <v>2.2744370471347523E-2</v>
      </c>
      <c r="JL22" s="13">
        <f t="shared" si="78"/>
        <v>9.7290020419591502E-3</v>
      </c>
      <c r="JM22" s="13">
        <f t="shared" si="79"/>
        <v>3.43187718831841E-2</v>
      </c>
      <c r="JN22" s="1">
        <v>95</v>
      </c>
      <c r="JO22" s="1">
        <v>55</v>
      </c>
      <c r="JP22" s="1">
        <v>17</v>
      </c>
      <c r="JQ22" s="1">
        <v>21</v>
      </c>
      <c r="JR22" s="1">
        <v>1</v>
      </c>
      <c r="JS22" s="1">
        <v>1</v>
      </c>
      <c r="JT22" s="11">
        <f t="shared" si="80"/>
        <v>0.57894736842105265</v>
      </c>
      <c r="JU22" s="11">
        <f t="shared" si="81"/>
        <v>0.17894736842105263</v>
      </c>
      <c r="JV22" s="11">
        <f t="shared" si="82"/>
        <v>0.22105263157894736</v>
      </c>
      <c r="JW22" s="11">
        <f t="shared" si="83"/>
        <v>1.0526315789473684E-2</v>
      </c>
      <c r="JX22" s="11">
        <f t="shared" si="84"/>
        <v>1.0526315789473684E-2</v>
      </c>
      <c r="JY22" s="29">
        <f>(JN22/J22)*100000</f>
        <v>7.464903168419216</v>
      </c>
      <c r="JZ22" s="9">
        <v>26711874</v>
      </c>
      <c r="KA22" s="9">
        <v>2114753</v>
      </c>
      <c r="KB22" s="9">
        <v>593654</v>
      </c>
      <c r="KC22" s="9">
        <v>5904814</v>
      </c>
      <c r="KD22" s="9">
        <v>4219838</v>
      </c>
      <c r="KE22" s="9"/>
      <c r="KF22" s="9"/>
      <c r="KG22" s="9">
        <v>17906</v>
      </c>
      <c r="KH22" s="9">
        <f t="shared" si="85"/>
        <v>8019567</v>
      </c>
      <c r="KI22" s="9">
        <f t="shared" si="86"/>
        <v>611560</v>
      </c>
      <c r="KJ22" s="9">
        <f t="shared" si="87"/>
        <v>39562839</v>
      </c>
      <c r="KK22" t="e">
        <v>#N/A</v>
      </c>
      <c r="KL22" s="8" t="e">
        <v>#N/A</v>
      </c>
      <c r="KM22" s="8" t="e">
        <v>#N/A</v>
      </c>
      <c r="KN22" s="8" t="e">
        <v>#N/A</v>
      </c>
      <c r="KO22" s="8">
        <v>560111</v>
      </c>
      <c r="KP22" s="8">
        <v>131416</v>
      </c>
      <c r="KQ22" s="8">
        <v>247551</v>
      </c>
      <c r="KR22" s="8">
        <v>157296</v>
      </c>
      <c r="KS22" s="8">
        <v>23848</v>
      </c>
      <c r="KT22" s="13">
        <f t="shared" si="154"/>
        <v>0.23462492255999257</v>
      </c>
      <c r="KU22" s="13">
        <f t="shared" si="155"/>
        <v>0.44196775282042311</v>
      </c>
      <c r="KV22" s="13">
        <f t="shared" si="156"/>
        <v>0.28083004975799442</v>
      </c>
      <c r="KW22" s="13">
        <f t="shared" si="157"/>
        <v>4.2577274861589937E-2</v>
      </c>
      <c r="KX22" s="17">
        <v>13365780</v>
      </c>
      <c r="KY22" s="15">
        <f t="shared" si="158"/>
        <v>23.86273435086974</v>
      </c>
      <c r="KZ22" s="8">
        <v>580143</v>
      </c>
      <c r="LA22" s="8">
        <v>25612</v>
      </c>
      <c r="LB22" s="8">
        <v>154274</v>
      </c>
      <c r="LC22" s="8">
        <v>257130</v>
      </c>
      <c r="LD22" s="8">
        <v>95498</v>
      </c>
      <c r="LE22" s="8">
        <v>47629</v>
      </c>
      <c r="LF22" s="13">
        <f t="shared" si="159"/>
        <v>4.414773598923024E-2</v>
      </c>
      <c r="LG22" s="13">
        <f t="shared" si="160"/>
        <v>0.26592409112925608</v>
      </c>
      <c r="LH22" s="13">
        <f t="shared" si="161"/>
        <v>0.44321830996840433</v>
      </c>
      <c r="LI22" s="13">
        <f t="shared" si="162"/>
        <v>0.16461113897780374</v>
      </c>
      <c r="LJ22" s="13">
        <f t="shared" si="163"/>
        <v>8.2098723935305609E-2</v>
      </c>
      <c r="LK22" s="17" t="e">
        <v>#N/A</v>
      </c>
      <c r="LL22" s="17" t="e">
        <v>#N/A</v>
      </c>
      <c r="LM22" s="13" t="e">
        <f t="shared" si="195"/>
        <v>#N/A</v>
      </c>
      <c r="LN22" s="27" t="e">
        <v>#N/A</v>
      </c>
      <c r="LO22" s="27" t="e">
        <v>#N/A</v>
      </c>
      <c r="LP22" s="27" t="e">
        <v>#N/A</v>
      </c>
      <c r="LQ22" s="27" t="e">
        <v>#N/A</v>
      </c>
      <c r="LR22" s="27" t="e">
        <v>#N/A</v>
      </c>
      <c r="LS22" s="11" t="e">
        <f t="shared" si="90"/>
        <v>#N/A</v>
      </c>
      <c r="LT22" s="11" t="e">
        <f t="shared" si="91"/>
        <v>#N/A</v>
      </c>
      <c r="LU22" s="11" t="e">
        <f t="shared" si="92"/>
        <v>#N/A</v>
      </c>
      <c r="LV22" s="11" t="e">
        <f t="shared" si="93"/>
        <v>#N/A</v>
      </c>
      <c r="LW22" s="11" t="e">
        <f t="shared" si="94"/>
        <v>#N/A</v>
      </c>
      <c r="LX22" s="25" t="e">
        <v>#N/A</v>
      </c>
      <c r="LY22" s="25" t="e">
        <v>#N/A</v>
      </c>
      <c r="LZ22" s="25" t="e">
        <v>#N/A</v>
      </c>
      <c r="MA22" s="25" t="e">
        <v>#N/A</v>
      </c>
      <c r="MB22" s="22" t="e">
        <v>#N/A</v>
      </c>
      <c r="MC22" s="22" t="e">
        <v>#N/A</v>
      </c>
      <c r="MD22" s="1">
        <v>365</v>
      </c>
      <c r="ME22" s="1">
        <v>181</v>
      </c>
      <c r="MF22" s="1">
        <v>180</v>
      </c>
      <c r="MG22" s="1">
        <v>4</v>
      </c>
      <c r="MH22" s="1">
        <v>0</v>
      </c>
      <c r="MI22" s="1">
        <v>0</v>
      </c>
      <c r="MJ22" s="11">
        <f t="shared" si="95"/>
        <v>0.49589041095890413</v>
      </c>
      <c r="MK22" s="11">
        <f t="shared" si="96"/>
        <v>0.49315068493150682</v>
      </c>
      <c r="ML22" s="11">
        <f t="shared" si="97"/>
        <v>1.0958904109589041E-2</v>
      </c>
      <c r="MM22" s="11">
        <f t="shared" si="98"/>
        <v>0</v>
      </c>
      <c r="MN22" s="11">
        <f t="shared" si="99"/>
        <v>0</v>
      </c>
      <c r="MO22" s="26" t="e">
        <v>#N/A</v>
      </c>
      <c r="MP22" s="26" t="e">
        <v>#N/A</v>
      </c>
      <c r="MQ22" s="26" t="e">
        <v>#N/A</v>
      </c>
      <c r="MR22" s="26" t="e">
        <v>#N/A</v>
      </c>
      <c r="MS22" s="9">
        <v>452767.20003880002</v>
      </c>
      <c r="MT22" s="9">
        <v>37483.42</v>
      </c>
      <c r="MU22" s="9">
        <v>4989737.7</v>
      </c>
      <c r="MV22" s="9">
        <v>4008380.9333000001</v>
      </c>
      <c r="MW22" s="9">
        <v>9488369.2533388007</v>
      </c>
      <c r="MX22" s="13" t="e">
        <v>#N/A</v>
      </c>
      <c r="MY22" s="13" t="e">
        <v>#N/A</v>
      </c>
      <c r="MZ22" s="13" t="e">
        <v>#N/A</v>
      </c>
      <c r="NA22" s="13" t="e">
        <v>#N/A</v>
      </c>
      <c r="NB22" s="13" t="e">
        <v>#N/A</v>
      </c>
      <c r="NC22" s="8" t="e">
        <v>#N/A</v>
      </c>
      <c r="ND22" s="8" t="e">
        <v>#N/A</v>
      </c>
      <c r="NE22" s="8" t="e">
        <v>#N/A</v>
      </c>
      <c r="NF22" s="8" t="e">
        <v>#N/A</v>
      </c>
      <c r="NG22" s="8" t="e">
        <v>#N/A</v>
      </c>
      <c r="NH22" s="38" t="e">
        <f t="shared" si="100"/>
        <v>#N/A</v>
      </c>
      <c r="NI22" s="38" t="e">
        <f t="shared" si="101"/>
        <v>#N/A</v>
      </c>
      <c r="NJ22" s="38" t="e">
        <f t="shared" si="102"/>
        <v>#N/A</v>
      </c>
      <c r="NK22" s="38" t="e">
        <f t="shared" si="103"/>
        <v>#N/A</v>
      </c>
      <c r="NL22" s="38" t="e">
        <f t="shared" si="104"/>
        <v>#N/A</v>
      </c>
      <c r="NM22" s="8">
        <v>1233943</v>
      </c>
      <c r="NN22" s="8">
        <v>189192</v>
      </c>
      <c r="NO22" s="11">
        <f t="shared" si="105"/>
        <v>0.15332312756748084</v>
      </c>
      <c r="NP22" s="13" t="e">
        <v>#N/A</v>
      </c>
      <c r="NQ22" s="13" t="e">
        <v>#N/A</v>
      </c>
      <c r="NR22" s="13" t="e">
        <v>#N/A</v>
      </c>
      <c r="NS22" s="9" t="e">
        <v>#N/A</v>
      </c>
      <c r="NT22" s="39" t="e">
        <v>#N/A</v>
      </c>
      <c r="NU22" s="8">
        <v>3510</v>
      </c>
      <c r="NV22" s="16">
        <v>280.94564000000003</v>
      </c>
      <c r="NW22" s="8" t="e">
        <v>#N/A</v>
      </c>
      <c r="NX22" s="25" t="e">
        <v>#N/A</v>
      </c>
      <c r="NY22" s="39" t="e">
        <v>#N/A</v>
      </c>
    </row>
    <row r="23" spans="1:389" x14ac:dyDescent="0.25">
      <c r="A23" s="3" t="s">
        <v>46</v>
      </c>
      <c r="B23" s="3" t="s">
        <v>1</v>
      </c>
      <c r="C23" s="3" t="s">
        <v>77</v>
      </c>
      <c r="D23" s="3" t="s">
        <v>93</v>
      </c>
      <c r="E23" s="3" t="s">
        <v>17</v>
      </c>
      <c r="F23" s="3" t="s">
        <v>18</v>
      </c>
      <c r="G23" s="3">
        <v>39035</v>
      </c>
      <c r="H23" s="3">
        <v>2018</v>
      </c>
      <c r="I23" s="3" t="str">
        <f t="shared" si="53"/>
        <v>Sum of 2018</v>
      </c>
      <c r="J23" s="8">
        <v>1270022</v>
      </c>
      <c r="K23" s="8">
        <v>1243857</v>
      </c>
      <c r="L23" s="8">
        <v>257827</v>
      </c>
      <c r="M23" s="8">
        <v>284817</v>
      </c>
      <c r="N23" s="8">
        <v>475076</v>
      </c>
      <c r="O23" s="8">
        <v>226137</v>
      </c>
      <c r="P23" s="13">
        <f t="shared" si="106"/>
        <v>0.20728025810040865</v>
      </c>
      <c r="Q23" s="13">
        <f t="shared" si="107"/>
        <v>0.22897889387606454</v>
      </c>
      <c r="R23" s="13">
        <f t="shared" si="108"/>
        <v>0.38193779510024062</v>
      </c>
      <c r="S23" s="13">
        <f t="shared" si="109"/>
        <v>0.18180305292328619</v>
      </c>
      <c r="T23" s="15">
        <v>40.4</v>
      </c>
      <c r="U23" s="15">
        <v>38.6</v>
      </c>
      <c r="V23" s="15">
        <v>42.2</v>
      </c>
      <c r="W23" s="17">
        <v>728195</v>
      </c>
      <c r="X23" s="17">
        <v>358626</v>
      </c>
      <c r="Y23" s="17">
        <v>38057</v>
      </c>
      <c r="Z23" s="17">
        <v>4948</v>
      </c>
      <c r="AA23" s="17">
        <v>37299</v>
      </c>
      <c r="AB23" s="17">
        <v>76732</v>
      </c>
      <c r="AC23" s="17">
        <v>515662</v>
      </c>
      <c r="AD23" s="13">
        <f t="shared" si="1"/>
        <v>0.58543305219169084</v>
      </c>
      <c r="AE23" s="13">
        <f t="shared" si="2"/>
        <v>0.28831770854688282</v>
      </c>
      <c r="AF23" s="13">
        <f t="shared" si="3"/>
        <v>3.0595960789704925E-2</v>
      </c>
      <c r="AG23" s="13">
        <f t="shared" si="4"/>
        <v>3.9779492337141649E-3</v>
      </c>
      <c r="AH23" s="13">
        <f t="shared" si="5"/>
        <v>2.998656597985138E-2</v>
      </c>
      <c r="AI23" s="13">
        <f t="shared" si="6"/>
        <v>6.1688763258155879E-2</v>
      </c>
      <c r="AJ23" s="13">
        <f t="shared" si="7"/>
        <v>0.41456694780830916</v>
      </c>
      <c r="AK23" s="17">
        <v>542122</v>
      </c>
      <c r="AL23" s="17">
        <v>212959</v>
      </c>
      <c r="AM23" s="17">
        <v>169254</v>
      </c>
      <c r="AN23" s="17">
        <v>74002</v>
      </c>
      <c r="AO23" s="17">
        <v>85907</v>
      </c>
      <c r="AP23" s="13">
        <f t="shared" si="110"/>
        <v>0.39282486230036784</v>
      </c>
      <c r="AQ23" s="13">
        <f t="shared" si="164"/>
        <v>0.31220647750875263</v>
      </c>
      <c r="AR23" s="13">
        <f t="shared" si="165"/>
        <v>0.13650432928381434</v>
      </c>
      <c r="AS23" s="13">
        <f t="shared" si="166"/>
        <v>0.15846433090706519</v>
      </c>
      <c r="AT23" s="19">
        <v>2.2400000000000002</v>
      </c>
      <c r="AU23" s="17">
        <v>1172691</v>
      </c>
      <c r="AV23" s="17">
        <v>1029520</v>
      </c>
      <c r="AW23" s="17">
        <v>53192</v>
      </c>
      <c r="AX23" s="17">
        <v>51006</v>
      </c>
      <c r="AY23" s="17">
        <v>19701</v>
      </c>
      <c r="AZ23" s="17">
        <v>19272</v>
      </c>
      <c r="BA23" s="13">
        <f t="shared" si="167"/>
        <v>0.87791242535331127</v>
      </c>
      <c r="BB23" s="13">
        <f t="shared" si="168"/>
        <v>4.5358922341861584E-2</v>
      </c>
      <c r="BC23" s="13">
        <f t="shared" si="169"/>
        <v>4.3494833677413747E-2</v>
      </c>
      <c r="BD23" s="13">
        <f t="shared" si="170"/>
        <v>1.6799821947981183E-2</v>
      </c>
      <c r="BE23" s="13">
        <f t="shared" si="171"/>
        <v>1.6433996679432177E-2</v>
      </c>
      <c r="BF23" s="13">
        <f t="shared" si="9"/>
        <v>0.12208757464668871</v>
      </c>
      <c r="BG23" s="17">
        <v>1229981</v>
      </c>
      <c r="BH23" s="17">
        <v>1047610</v>
      </c>
      <c r="BI23" s="17">
        <v>135276</v>
      </c>
      <c r="BJ23" s="17">
        <v>22406</v>
      </c>
      <c r="BK23" s="17">
        <v>18247</v>
      </c>
      <c r="BL23" s="17">
        <v>6442</v>
      </c>
      <c r="BM23" s="13">
        <f t="shared" si="111"/>
        <v>0.85172860393778438</v>
      </c>
      <c r="BN23" s="13">
        <f t="shared" si="172"/>
        <v>0.10998218671670539</v>
      </c>
      <c r="BO23" s="13">
        <f t="shared" si="173"/>
        <v>1.8216541556332982E-2</v>
      </c>
      <c r="BP23" s="13">
        <f t="shared" si="174"/>
        <v>1.4835188511042041E-2</v>
      </c>
      <c r="BQ23" s="13">
        <f t="shared" si="175"/>
        <v>5.2374792781351908E-3</v>
      </c>
      <c r="BR23" s="13">
        <f t="shared" si="56"/>
        <v>0.14827139606221559</v>
      </c>
      <c r="BS23" s="17">
        <v>913264</v>
      </c>
      <c r="BT23" s="17">
        <v>214176</v>
      </c>
      <c r="BU23" s="17">
        <v>23913</v>
      </c>
      <c r="BV23" s="17">
        <v>92504</v>
      </c>
      <c r="BW23" s="13">
        <f t="shared" si="112"/>
        <v>0.73421944805552408</v>
      </c>
      <c r="BX23" s="13">
        <f t="shared" si="176"/>
        <v>0.17218699577202201</v>
      </c>
      <c r="BY23" s="13">
        <f t="shared" si="177"/>
        <v>1.9224878744100005E-2</v>
      </c>
      <c r="BZ23" s="13">
        <f t="shared" si="178"/>
        <v>7.4368677428353902E-2</v>
      </c>
      <c r="CA23" s="13">
        <f t="shared" si="113"/>
        <v>0.26578055194447592</v>
      </c>
      <c r="CB23" s="8">
        <v>1218045</v>
      </c>
      <c r="CC23" s="8">
        <v>215558</v>
      </c>
      <c r="CD23" s="13">
        <f t="shared" si="114"/>
        <v>0.17697047317627837</v>
      </c>
      <c r="CE23" s="8">
        <v>254511</v>
      </c>
      <c r="CF23" s="8">
        <v>67587</v>
      </c>
      <c r="CG23" s="13">
        <f t="shared" si="115"/>
        <v>0.26555630208517511</v>
      </c>
      <c r="CH23" s="5">
        <v>49910</v>
      </c>
      <c r="CI23" s="5">
        <f>CH23*VLOOKUP(H23,'R-CPI-U-RS'!$A$44:$O$54,15,FALSE)</f>
        <v>62539.623408290434</v>
      </c>
      <c r="CJ23" s="5">
        <v>98847611</v>
      </c>
      <c r="CK23" s="5">
        <v>96602222</v>
      </c>
      <c r="CL23" s="9">
        <v>32254</v>
      </c>
      <c r="CM23" s="9">
        <v>16022</v>
      </c>
      <c r="CN23" s="9">
        <v>6026</v>
      </c>
      <c r="CO23" s="9">
        <v>4458</v>
      </c>
      <c r="CP23" s="9">
        <v>3412</v>
      </c>
      <c r="CQ23" s="9">
        <v>1249</v>
      </c>
      <c r="CR23" s="9">
        <v>778</v>
      </c>
      <c r="CS23" s="9">
        <v>309</v>
      </c>
      <c r="CT23" s="20">
        <v>37209832000</v>
      </c>
      <c r="CU23" s="20">
        <f>CT23*VLOOKUP(H23,'R-CPI-U-RS'!$A$44:$P$54,16,FALSE)</f>
        <v>45294981082.633438</v>
      </c>
      <c r="CV23" s="9">
        <v>2049</v>
      </c>
      <c r="CW23" s="9">
        <v>950795</v>
      </c>
      <c r="CX23" s="9">
        <v>108121</v>
      </c>
      <c r="CY23" s="9">
        <v>75685</v>
      </c>
      <c r="CZ23" s="9">
        <v>80280</v>
      </c>
      <c r="DA23" s="11">
        <f t="shared" si="116"/>
        <v>0.78262397716319543</v>
      </c>
      <c r="DB23" s="11">
        <f t="shared" si="117"/>
        <v>8.8997193963853249E-2</v>
      </c>
      <c r="DC23" s="11">
        <f t="shared" si="118"/>
        <v>6.2298282712463196E-2</v>
      </c>
      <c r="DD23" s="11">
        <f t="shared" si="119"/>
        <v>6.6080546160488141E-2</v>
      </c>
      <c r="DE23" s="9">
        <v>667707</v>
      </c>
      <c r="DF23" s="9">
        <v>607868</v>
      </c>
      <c r="DG23" s="9">
        <v>6</v>
      </c>
      <c r="DH23" s="9">
        <v>242</v>
      </c>
      <c r="DI23" s="9">
        <v>1788</v>
      </c>
      <c r="DJ23" s="9">
        <v>22064</v>
      </c>
      <c r="DK23" s="9">
        <v>67240</v>
      </c>
      <c r="DL23" s="9">
        <v>39541</v>
      </c>
      <c r="DM23" s="9">
        <v>60951</v>
      </c>
      <c r="DN23" s="9">
        <v>17389</v>
      </c>
      <c r="DO23" s="9">
        <v>23911</v>
      </c>
      <c r="DP23" s="9">
        <v>45403</v>
      </c>
      <c r="DQ23" s="9">
        <v>12870</v>
      </c>
      <c r="DR23" s="9">
        <v>43193</v>
      </c>
      <c r="DS23" s="9">
        <v>25655</v>
      </c>
      <c r="DT23" s="9">
        <v>41941</v>
      </c>
      <c r="DU23" s="9">
        <v>25301</v>
      </c>
      <c r="DV23" s="9">
        <v>144002</v>
      </c>
      <c r="DW23" s="9">
        <v>13554</v>
      </c>
      <c r="DX23" s="9">
        <v>55987</v>
      </c>
      <c r="DY23" s="9">
        <v>26638</v>
      </c>
      <c r="DZ23" s="9">
        <v>31</v>
      </c>
      <c r="EA23" s="9">
        <f t="shared" si="183"/>
        <v>89552</v>
      </c>
      <c r="EB23" s="9">
        <f t="shared" si="184"/>
        <v>58273</v>
      </c>
      <c r="EC23" s="9">
        <f t="shared" si="185"/>
        <v>110789</v>
      </c>
      <c r="ED23" s="9">
        <f t="shared" si="186"/>
        <v>169303</v>
      </c>
      <c r="EE23" s="9">
        <f t="shared" si="187"/>
        <v>119669</v>
      </c>
      <c r="EF23" s="9">
        <f t="shared" si="188"/>
        <v>120121</v>
      </c>
      <c r="EG23" s="11">
        <f t="shared" si="189"/>
        <v>0.13411870775654591</v>
      </c>
      <c r="EH23" s="11">
        <f t="shared" si="190"/>
        <v>8.7273309999745391E-2</v>
      </c>
      <c r="EI23" s="11">
        <f t="shared" si="191"/>
        <v>0.1659245747011788</v>
      </c>
      <c r="EJ23" s="11">
        <f t="shared" si="192"/>
        <v>0.25355882145911307</v>
      </c>
      <c r="EK23" s="11">
        <f t="shared" si="193"/>
        <v>0.17922382122697531</v>
      </c>
      <c r="EL23" s="11">
        <f t="shared" si="194"/>
        <v>0.17990076485644152</v>
      </c>
      <c r="EM23" s="9">
        <v>1015678</v>
      </c>
      <c r="EN23" s="9">
        <v>642036</v>
      </c>
      <c r="EO23" s="14">
        <f t="shared" si="120"/>
        <v>0.63212553584896003</v>
      </c>
      <c r="EP23" s="9">
        <v>638039</v>
      </c>
      <c r="EQ23" s="9">
        <v>607868</v>
      </c>
      <c r="ER23" s="11">
        <f t="shared" si="58"/>
        <v>4.7287078062626269E-2</v>
      </c>
      <c r="ES23" s="9">
        <v>97290</v>
      </c>
      <c r="ET23" s="9">
        <v>877281</v>
      </c>
      <c r="EU23" s="9">
        <v>88788</v>
      </c>
      <c r="EV23" s="9">
        <v>233133</v>
      </c>
      <c r="EW23" s="9">
        <v>258113</v>
      </c>
      <c r="EX23" s="9">
        <v>122355</v>
      </c>
      <c r="EY23" s="9">
        <v>174892</v>
      </c>
      <c r="EZ23" s="13">
        <f t="shared" si="121"/>
        <v>0.1012081647727467</v>
      </c>
      <c r="FA23" s="13">
        <f t="shared" si="122"/>
        <v>0.26574495515120011</v>
      </c>
      <c r="FB23" s="13">
        <f t="shared" si="123"/>
        <v>0.29421929803563512</v>
      </c>
      <c r="FC23" s="13">
        <f t="shared" si="124"/>
        <v>0.13947070550940918</v>
      </c>
      <c r="FD23" s="13">
        <f t="shared" si="125"/>
        <v>0.19935687653100889</v>
      </c>
      <c r="FE23" s="13">
        <f t="shared" si="126"/>
        <v>0.33882758204041807</v>
      </c>
      <c r="FF23" s="9">
        <v>0</v>
      </c>
      <c r="FG23" s="9">
        <v>39068</v>
      </c>
      <c r="FH23" s="9">
        <v>418</v>
      </c>
      <c r="FI23" s="9">
        <v>25237</v>
      </c>
      <c r="FJ23" s="9">
        <v>946</v>
      </c>
      <c r="FK23" s="9">
        <f t="shared" si="59"/>
        <v>39068</v>
      </c>
      <c r="FL23" s="9">
        <f t="shared" si="60"/>
        <v>25655</v>
      </c>
      <c r="FM23" s="9">
        <f t="shared" si="61"/>
        <v>946</v>
      </c>
      <c r="FN23" s="9">
        <v>302105</v>
      </c>
      <c r="FO23" s="9">
        <v>135216</v>
      </c>
      <c r="FP23" s="9">
        <v>451188</v>
      </c>
      <c r="FQ23" s="9">
        <f t="shared" si="62"/>
        <v>166889</v>
      </c>
      <c r="FR23" s="8">
        <v>617923</v>
      </c>
      <c r="FS23" s="8">
        <v>75801</v>
      </c>
      <c r="FT23" s="13">
        <f t="shared" si="127"/>
        <v>0.12267062400978762</v>
      </c>
      <c r="FU23" s="8">
        <v>542122</v>
      </c>
      <c r="FV23" s="8">
        <v>312122</v>
      </c>
      <c r="FW23" s="8">
        <v>230000</v>
      </c>
      <c r="FX23" s="13">
        <f t="shared" si="128"/>
        <v>0.57574125381371721</v>
      </c>
      <c r="FY23" s="13">
        <f t="shared" si="129"/>
        <v>0.42425874618628279</v>
      </c>
      <c r="FZ23" s="17">
        <v>36487</v>
      </c>
      <c r="GA23" s="17">
        <v>73292</v>
      </c>
      <c r="GB23" s="17">
        <v>148039</v>
      </c>
      <c r="GC23" s="17">
        <v>183630</v>
      </c>
      <c r="GD23" s="17">
        <v>176475</v>
      </c>
      <c r="GE23" s="13">
        <f t="shared" si="63"/>
        <v>5.9047810164049565E-2</v>
      </c>
      <c r="GF23" s="13">
        <f t="shared" si="64"/>
        <v>0.11861024755511609</v>
      </c>
      <c r="GG23" s="13">
        <f t="shared" si="65"/>
        <v>0.23957515742252675</v>
      </c>
      <c r="GH23" s="13">
        <f t="shared" si="66"/>
        <v>0.29717294873309458</v>
      </c>
      <c r="GI23" s="13">
        <f t="shared" si="67"/>
        <v>0.285593836125213</v>
      </c>
      <c r="GJ23">
        <v>1956</v>
      </c>
      <c r="GK23" s="8">
        <v>400241</v>
      </c>
      <c r="GL23" s="8">
        <v>69146</v>
      </c>
      <c r="GM23" s="8">
        <v>56677</v>
      </c>
      <c r="GN23" s="8">
        <v>88497</v>
      </c>
      <c r="GO23" s="8">
        <v>3362</v>
      </c>
      <c r="GP23" s="13">
        <f t="shared" si="130"/>
        <v>0.64771986153614614</v>
      </c>
      <c r="GQ23" s="13">
        <f t="shared" si="131"/>
        <v>0.1119006737085365</v>
      </c>
      <c r="GR23" s="13">
        <f t="shared" si="132"/>
        <v>9.1721784105786644E-2</v>
      </c>
      <c r="GS23" s="13">
        <f t="shared" si="133"/>
        <v>0.14321687329974769</v>
      </c>
      <c r="GT23" s="13">
        <f t="shared" si="134"/>
        <v>5.4408073497830634E-3</v>
      </c>
      <c r="GU23" s="21">
        <v>133892.02206079001</v>
      </c>
      <c r="GV23" s="21">
        <f>GU23*VLOOKUP(H23,'R-CPI-U-RS'!$A$44:$O$54,15,FALSE)</f>
        <v>167773.12436498344</v>
      </c>
      <c r="GW23" s="9">
        <v>644</v>
      </c>
      <c r="GX23" s="9">
        <v>22</v>
      </c>
      <c r="GY23" s="9">
        <v>16</v>
      </c>
      <c r="GZ23" s="9">
        <v>0</v>
      </c>
      <c r="HA23" s="9">
        <f t="shared" si="69"/>
        <v>38</v>
      </c>
      <c r="HB23" s="8">
        <v>84076</v>
      </c>
      <c r="HC23" s="8">
        <v>235979</v>
      </c>
      <c r="HD23" s="8">
        <v>124743</v>
      </c>
      <c r="HE23" s="8">
        <v>87636</v>
      </c>
      <c r="HF23" s="8">
        <v>9688</v>
      </c>
      <c r="HG23" s="13">
        <f t="shared" si="135"/>
        <v>0.15508686236677352</v>
      </c>
      <c r="HH23" s="13">
        <f t="shared" si="179"/>
        <v>0.43528762898388185</v>
      </c>
      <c r="HI23" s="13">
        <f t="shared" si="180"/>
        <v>0.23010134250224118</v>
      </c>
      <c r="HJ23" s="13">
        <f t="shared" si="181"/>
        <v>0.16165364991643946</v>
      </c>
      <c r="HK23" s="13">
        <f t="shared" si="182"/>
        <v>1.7870516230663946E-2</v>
      </c>
      <c r="HL23" s="5">
        <v>868</v>
      </c>
      <c r="HM23" s="5">
        <f>HL23*VLOOKUP(H23,'R-CPI-U-RS'!$A$44:$O$54,15,FALSE)</f>
        <v>1087.6456244920075</v>
      </c>
      <c r="HN23" s="17">
        <v>62145</v>
      </c>
      <c r="HO23" s="17">
        <v>123371</v>
      </c>
      <c r="HP23" s="17">
        <v>59187</v>
      </c>
      <c r="HQ23" s="17">
        <v>26549</v>
      </c>
      <c r="HR23" s="17">
        <v>37962</v>
      </c>
      <c r="HS23" s="17">
        <v>2908</v>
      </c>
      <c r="HT23" s="13">
        <f t="shared" si="136"/>
        <v>0.19910483721109054</v>
      </c>
      <c r="HU23" s="13">
        <f t="shared" si="137"/>
        <v>0.39526531292251105</v>
      </c>
      <c r="HV23" s="13">
        <f t="shared" si="138"/>
        <v>0.1896277737551342</v>
      </c>
      <c r="HW23" s="13">
        <f t="shared" si="139"/>
        <v>8.5059688198845324E-2</v>
      </c>
      <c r="HX23" s="13">
        <f t="shared" si="140"/>
        <v>0.1216255182268472</v>
      </c>
      <c r="HY23" s="13">
        <f t="shared" si="141"/>
        <v>9.3168696855716673E-3</v>
      </c>
      <c r="HZ23" s="13">
        <v>0.17100000000000001</v>
      </c>
      <c r="IA23" s="17">
        <v>8607</v>
      </c>
      <c r="IB23" s="17">
        <v>47357</v>
      </c>
      <c r="IC23" s="17">
        <v>52163</v>
      </c>
      <c r="ID23" s="17">
        <v>29171</v>
      </c>
      <c r="IE23" s="17">
        <v>74710</v>
      </c>
      <c r="IF23" s="17">
        <v>17992</v>
      </c>
      <c r="IG23" s="13">
        <f t="shared" si="142"/>
        <v>3.7421739130434784E-2</v>
      </c>
      <c r="IH23" s="13">
        <f t="shared" si="143"/>
        <v>0.2059</v>
      </c>
      <c r="II23" s="13">
        <f t="shared" si="144"/>
        <v>0.22679565217391304</v>
      </c>
      <c r="IJ23" s="13">
        <f t="shared" si="145"/>
        <v>0.12683043478260869</v>
      </c>
      <c r="IK23" s="13">
        <f t="shared" si="146"/>
        <v>0.32482608695652176</v>
      </c>
      <c r="IL23" s="13">
        <f t="shared" si="147"/>
        <v>7.8226086956521737E-2</v>
      </c>
      <c r="IM23" s="13">
        <v>0.29600000000000004</v>
      </c>
      <c r="IN23" s="17">
        <v>719187</v>
      </c>
      <c r="IO23" s="17">
        <v>589837</v>
      </c>
      <c r="IP23" s="17">
        <v>54855</v>
      </c>
      <c r="IQ23" s="17">
        <v>25273</v>
      </c>
      <c r="IR23" s="17">
        <v>14363</v>
      </c>
      <c r="IS23" s="17">
        <v>8257</v>
      </c>
      <c r="IT23" s="17">
        <v>26602</v>
      </c>
      <c r="IU23" s="13">
        <f t="shared" si="148"/>
        <v>0.82014413497463112</v>
      </c>
      <c r="IV23" s="13">
        <f t="shared" si="149"/>
        <v>7.6273625635613546E-2</v>
      </c>
      <c r="IW23" s="13">
        <f t="shared" si="150"/>
        <v>3.5141069012649004E-2</v>
      </c>
      <c r="IX23" s="13">
        <f t="shared" si="151"/>
        <v>1.9971161881402195E-2</v>
      </c>
      <c r="IY23" s="13">
        <f t="shared" si="152"/>
        <v>1.1481019540119607E-2</v>
      </c>
      <c r="IZ23" s="13">
        <f t="shared" si="153"/>
        <v>3.698898895558457E-2</v>
      </c>
      <c r="JA23" s="17">
        <v>719187</v>
      </c>
      <c r="JB23" s="17">
        <v>589837</v>
      </c>
      <c r="JC23" s="17">
        <v>54855</v>
      </c>
      <c r="JD23" s="17">
        <v>25273</v>
      </c>
      <c r="JE23" s="17">
        <v>16459</v>
      </c>
      <c r="JF23" s="17">
        <v>6161</v>
      </c>
      <c r="JG23" s="17">
        <v>26602</v>
      </c>
      <c r="JH23" s="13">
        <f t="shared" si="74"/>
        <v>0.82014413497463112</v>
      </c>
      <c r="JI23" s="13">
        <f t="shared" si="75"/>
        <v>7.6273625635613546E-2</v>
      </c>
      <c r="JJ23" s="13">
        <f t="shared" si="76"/>
        <v>3.5141069012649004E-2</v>
      </c>
      <c r="JK23" s="13">
        <f t="shared" si="77"/>
        <v>2.2885563838056028E-2</v>
      </c>
      <c r="JL23" s="13">
        <f t="shared" si="78"/>
        <v>8.5666175834657743E-3</v>
      </c>
      <c r="JM23" s="13">
        <f t="shared" si="79"/>
        <v>3.698898895558457E-2</v>
      </c>
      <c r="JN23" s="1">
        <v>63</v>
      </c>
      <c r="JO23" s="1">
        <v>43</v>
      </c>
      <c r="JP23" s="1">
        <v>6</v>
      </c>
      <c r="JQ23" s="1">
        <v>12</v>
      </c>
      <c r="JR23" s="1">
        <v>0</v>
      </c>
      <c r="JS23" s="1">
        <v>2</v>
      </c>
      <c r="JT23" s="11">
        <f t="shared" si="80"/>
        <v>0.68253968253968256</v>
      </c>
      <c r="JU23" s="11">
        <f t="shared" si="81"/>
        <v>9.5238095238095233E-2</v>
      </c>
      <c r="JV23" s="11">
        <f t="shared" si="82"/>
        <v>0.19047619047619047</v>
      </c>
      <c r="JW23" s="11">
        <f t="shared" si="83"/>
        <v>0</v>
      </c>
      <c r="JX23" s="11">
        <f t="shared" si="84"/>
        <v>3.1746031746031744E-2</v>
      </c>
      <c r="JY23" s="29">
        <f>(JN23/J23)*100000</f>
        <v>4.9605439905765412</v>
      </c>
      <c r="JZ23" s="9">
        <v>22866545</v>
      </c>
      <c r="KA23" s="9">
        <v>1638170</v>
      </c>
      <c r="KB23" s="9">
        <v>587190</v>
      </c>
      <c r="KC23" s="9">
        <v>6273379</v>
      </c>
      <c r="KD23" s="9">
        <v>3764271</v>
      </c>
      <c r="KE23" s="9"/>
      <c r="KF23" s="9"/>
      <c r="KG23" s="9">
        <v>21156</v>
      </c>
      <c r="KH23" s="9">
        <f t="shared" si="85"/>
        <v>7911549</v>
      </c>
      <c r="KI23" s="9">
        <f t="shared" si="86"/>
        <v>608346</v>
      </c>
      <c r="KJ23" s="9">
        <f t="shared" si="87"/>
        <v>35150711</v>
      </c>
      <c r="KK23" t="e">
        <v>#N/A</v>
      </c>
      <c r="KL23" s="8" t="e">
        <v>#N/A</v>
      </c>
      <c r="KM23" s="8" t="e">
        <v>#N/A</v>
      </c>
      <c r="KN23" s="8" t="e">
        <v>#N/A</v>
      </c>
      <c r="KO23" s="8">
        <v>559128</v>
      </c>
      <c r="KP23" s="8">
        <v>132070</v>
      </c>
      <c r="KQ23" s="8">
        <v>240642</v>
      </c>
      <c r="KR23" s="8">
        <v>162093</v>
      </c>
      <c r="KS23" s="8">
        <v>24323</v>
      </c>
      <c r="KT23" s="13">
        <f t="shared" si="154"/>
        <v>0.23620709390336381</v>
      </c>
      <c r="KU23" s="13">
        <f t="shared" si="155"/>
        <v>0.43038803279392196</v>
      </c>
      <c r="KV23" s="13">
        <f t="shared" si="156"/>
        <v>0.28990320642142764</v>
      </c>
      <c r="KW23" s="13">
        <f t="shared" si="157"/>
        <v>4.3501666881286573E-2</v>
      </c>
      <c r="KX23" s="17">
        <v>13497650</v>
      </c>
      <c r="KY23" s="15">
        <f t="shared" si="158"/>
        <v>24.140536692850297</v>
      </c>
      <c r="KZ23" s="8">
        <v>581801</v>
      </c>
      <c r="LA23" s="8">
        <v>29026</v>
      </c>
      <c r="LB23" s="8">
        <v>161986</v>
      </c>
      <c r="LC23" s="8">
        <v>247622</v>
      </c>
      <c r="LD23" s="8">
        <v>98179</v>
      </c>
      <c r="LE23" s="8">
        <v>44988</v>
      </c>
      <c r="LF23" s="13">
        <f t="shared" si="159"/>
        <v>4.9889910811428649E-2</v>
      </c>
      <c r="LG23" s="13">
        <f t="shared" si="160"/>
        <v>0.27842165963963622</v>
      </c>
      <c r="LH23" s="13">
        <f t="shared" si="161"/>
        <v>0.42561288138040326</v>
      </c>
      <c r="LI23" s="13">
        <f t="shared" si="162"/>
        <v>0.16875013965256161</v>
      </c>
      <c r="LJ23" s="13">
        <f t="shared" si="163"/>
        <v>7.7325408515970237E-2</v>
      </c>
      <c r="LK23" s="17" t="e">
        <v>#N/A</v>
      </c>
      <c r="LL23" s="17" t="e">
        <v>#N/A</v>
      </c>
      <c r="LM23" s="13" t="e">
        <f t="shared" si="195"/>
        <v>#N/A</v>
      </c>
      <c r="LN23" s="27" t="e">
        <v>#N/A</v>
      </c>
      <c r="LO23" s="27" t="e">
        <v>#N/A</v>
      </c>
      <c r="LP23" s="27" t="e">
        <v>#N/A</v>
      </c>
      <c r="LQ23" s="27" t="e">
        <v>#N/A</v>
      </c>
      <c r="LR23" s="27" t="e">
        <v>#N/A</v>
      </c>
      <c r="LS23" s="11" t="e">
        <f t="shared" si="90"/>
        <v>#N/A</v>
      </c>
      <c r="LT23" s="11" t="e">
        <f t="shared" si="91"/>
        <v>#N/A</v>
      </c>
      <c r="LU23" s="11" t="e">
        <f t="shared" si="92"/>
        <v>#N/A</v>
      </c>
      <c r="LV23" s="11" t="e">
        <f t="shared" si="93"/>
        <v>#N/A</v>
      </c>
      <c r="LW23" s="11" t="e">
        <f t="shared" si="94"/>
        <v>#N/A</v>
      </c>
      <c r="LX23" s="25" t="e">
        <v>#N/A</v>
      </c>
      <c r="LY23" s="25" t="e">
        <v>#N/A</v>
      </c>
      <c r="LZ23" s="25" t="e">
        <v>#N/A</v>
      </c>
      <c r="MA23" s="25" t="e">
        <v>#N/A</v>
      </c>
      <c r="MB23" s="22" t="e">
        <v>#N/A</v>
      </c>
      <c r="MC23" s="22" t="e">
        <v>#N/A</v>
      </c>
      <c r="MD23" s="1">
        <v>365</v>
      </c>
      <c r="ME23" s="1">
        <v>165</v>
      </c>
      <c r="MF23" s="1">
        <v>189</v>
      </c>
      <c r="MG23" s="1">
        <v>11</v>
      </c>
      <c r="MH23" s="1">
        <v>0</v>
      </c>
      <c r="MI23" s="1">
        <v>0</v>
      </c>
      <c r="MJ23" s="11">
        <f t="shared" si="95"/>
        <v>0.45205479452054792</v>
      </c>
      <c r="MK23" s="11">
        <f t="shared" si="96"/>
        <v>0.51780821917808217</v>
      </c>
      <c r="ML23" s="11">
        <f t="shared" si="97"/>
        <v>3.0136986301369864E-2</v>
      </c>
      <c r="MM23" s="11">
        <f t="shared" si="98"/>
        <v>0</v>
      </c>
      <c r="MN23" s="11">
        <f t="shared" si="99"/>
        <v>0</v>
      </c>
      <c r="MO23" s="26" t="e">
        <v>#N/A</v>
      </c>
      <c r="MP23" s="26" t="e">
        <v>#N/A</v>
      </c>
      <c r="MQ23" s="26" t="e">
        <v>#N/A</v>
      </c>
      <c r="MR23" s="26" t="e">
        <v>#N/A</v>
      </c>
      <c r="MS23" s="9">
        <v>397855.3433064</v>
      </c>
      <c r="MT23" s="9">
        <v>37361.798000000003</v>
      </c>
      <c r="MU23" s="9">
        <v>4735456.2300000004</v>
      </c>
      <c r="MV23" s="9">
        <v>4525469.7326819003</v>
      </c>
      <c r="MW23" s="9">
        <v>9696143.1039882991</v>
      </c>
      <c r="MX23" s="13">
        <v>7.400000000000001E-2</v>
      </c>
      <c r="MY23" s="13">
        <v>0.10149999999999998</v>
      </c>
      <c r="MZ23" s="13">
        <v>0.20449999999999999</v>
      </c>
      <c r="NA23" s="13">
        <v>0.12350000000000001</v>
      </c>
      <c r="NB23" s="13">
        <v>0.35</v>
      </c>
      <c r="NC23" s="8">
        <v>2969</v>
      </c>
      <c r="ND23" s="8">
        <v>4795</v>
      </c>
      <c r="NE23" s="8">
        <v>1234</v>
      </c>
      <c r="NF23" s="8">
        <v>1262</v>
      </c>
      <c r="NG23" s="8">
        <v>3918</v>
      </c>
      <c r="NH23" s="38">
        <f t="shared" si="100"/>
        <v>0.20940894343348851</v>
      </c>
      <c r="NI23" s="38">
        <f t="shared" si="101"/>
        <v>0.33820002821272394</v>
      </c>
      <c r="NJ23" s="38">
        <f t="shared" si="102"/>
        <v>8.7036253350260967E-2</v>
      </c>
      <c r="NK23" s="38">
        <f t="shared" si="103"/>
        <v>8.901114402595571E-2</v>
      </c>
      <c r="NL23" s="38">
        <f t="shared" si="104"/>
        <v>0.27634363097757086</v>
      </c>
      <c r="NM23" s="8">
        <v>1228956</v>
      </c>
      <c r="NN23" s="8">
        <v>186133</v>
      </c>
      <c r="NO23" s="11">
        <f t="shared" si="105"/>
        <v>0.15145619533978433</v>
      </c>
      <c r="NP23" s="13" t="e">
        <v>#N/A</v>
      </c>
      <c r="NQ23" s="13">
        <v>0.27899999999999997</v>
      </c>
      <c r="NR23" s="13" t="e">
        <v>#N/A</v>
      </c>
      <c r="NS23" s="9">
        <v>1402</v>
      </c>
      <c r="NT23" s="39">
        <v>112.71392</v>
      </c>
      <c r="NU23" s="8">
        <v>4155</v>
      </c>
      <c r="NV23" s="16">
        <v>332.79563000000002</v>
      </c>
      <c r="NW23" s="8" t="e">
        <v>#N/A</v>
      </c>
      <c r="NX23" s="25" t="e">
        <v>#N/A</v>
      </c>
      <c r="NY23" s="39" t="e">
        <v>#N/A</v>
      </c>
    </row>
    <row r="24" spans="1:389" x14ac:dyDescent="0.25">
      <c r="A24" s="3" t="s">
        <v>46</v>
      </c>
      <c r="B24" s="3" t="s">
        <v>1</v>
      </c>
      <c r="C24" s="3" t="s">
        <v>77</v>
      </c>
      <c r="D24" s="3" t="s">
        <v>93</v>
      </c>
      <c r="E24" s="3" t="s">
        <v>17</v>
      </c>
      <c r="F24" s="3" t="s">
        <v>18</v>
      </c>
      <c r="G24" s="3">
        <v>39035</v>
      </c>
      <c r="H24" s="3">
        <v>2019</v>
      </c>
      <c r="I24" s="3" t="str">
        <f t="shared" si="53"/>
        <v>Sum of 2019</v>
      </c>
      <c r="J24" s="8">
        <v>1267228</v>
      </c>
      <c r="K24" s="8">
        <v>1235072</v>
      </c>
      <c r="L24" s="8">
        <v>254156</v>
      </c>
      <c r="M24" s="8">
        <v>283403</v>
      </c>
      <c r="N24" s="8">
        <v>467453</v>
      </c>
      <c r="O24" s="8">
        <v>230060</v>
      </c>
      <c r="P24" s="13">
        <f t="shared" si="106"/>
        <v>0.20578233495699036</v>
      </c>
      <c r="Q24" s="13">
        <f t="shared" si="107"/>
        <v>0.22946273577572807</v>
      </c>
      <c r="R24" s="13">
        <f t="shared" si="108"/>
        <v>0.37848238807130274</v>
      </c>
      <c r="S24" s="13">
        <f t="shared" si="109"/>
        <v>0.18627254119597886</v>
      </c>
      <c r="T24" s="15">
        <v>40.4</v>
      </c>
      <c r="U24" s="15">
        <v>38.6</v>
      </c>
      <c r="V24" s="15">
        <v>42.3</v>
      </c>
      <c r="W24" s="17">
        <v>720622</v>
      </c>
      <c r="X24" s="17">
        <v>360118</v>
      </c>
      <c r="Y24" s="17">
        <v>40885</v>
      </c>
      <c r="Z24" s="17">
        <v>5648</v>
      </c>
      <c r="AA24" s="17">
        <v>30456</v>
      </c>
      <c r="AB24" s="17">
        <v>77343</v>
      </c>
      <c r="AC24" s="17">
        <v>514450</v>
      </c>
      <c r="AD24" s="13">
        <f t="shared" si="1"/>
        <v>0.58346557933464605</v>
      </c>
      <c r="AE24" s="13">
        <f t="shared" si="2"/>
        <v>0.29157652347393515</v>
      </c>
      <c r="AF24" s="13">
        <f t="shared" si="3"/>
        <v>3.3103333246968597E-2</v>
      </c>
      <c r="AG24" s="13">
        <f t="shared" si="4"/>
        <v>4.5730127474349676E-3</v>
      </c>
      <c r="AH24" s="13">
        <f t="shared" si="5"/>
        <v>2.4659291118250597E-2</v>
      </c>
      <c r="AI24" s="13">
        <f t="shared" si="6"/>
        <v>6.2622260078764633E-2</v>
      </c>
      <c r="AJ24" s="13">
        <f t="shared" si="7"/>
        <v>0.4165344206653539</v>
      </c>
      <c r="AK24" s="17">
        <v>549471</v>
      </c>
      <c r="AL24" s="17">
        <v>215097</v>
      </c>
      <c r="AM24" s="17">
        <v>176764</v>
      </c>
      <c r="AN24" s="17">
        <v>73080</v>
      </c>
      <c r="AO24" s="17">
        <v>84530</v>
      </c>
      <c r="AP24" s="13">
        <f t="shared" si="110"/>
        <v>0.39146196978548459</v>
      </c>
      <c r="AQ24" s="13">
        <f t="shared" si="164"/>
        <v>0.32169850638159248</v>
      </c>
      <c r="AR24" s="13">
        <f t="shared" si="165"/>
        <v>0.13300064971581757</v>
      </c>
      <c r="AS24" s="13">
        <f t="shared" si="166"/>
        <v>0.15383887411710537</v>
      </c>
      <c r="AT24" s="19">
        <v>2.2000000000000002</v>
      </c>
      <c r="AU24" s="17">
        <v>1165184</v>
      </c>
      <c r="AV24" s="17">
        <v>1008177</v>
      </c>
      <c r="AW24" s="17">
        <v>55552</v>
      </c>
      <c r="AX24" s="17">
        <v>55256</v>
      </c>
      <c r="AY24" s="17">
        <v>20950</v>
      </c>
      <c r="AZ24" s="17">
        <v>25249</v>
      </c>
      <c r="BA24" s="13">
        <f t="shared" si="167"/>
        <v>0.86525132511260028</v>
      </c>
      <c r="BB24" s="13">
        <f t="shared" si="168"/>
        <v>4.7676590135120288E-2</v>
      </c>
      <c r="BC24" s="13">
        <f t="shared" si="169"/>
        <v>4.7422553004504008E-2</v>
      </c>
      <c r="BD24" s="13">
        <f t="shared" si="170"/>
        <v>1.797999285949687E-2</v>
      </c>
      <c r="BE24" s="13">
        <f t="shared" si="171"/>
        <v>2.1669538888278588E-2</v>
      </c>
      <c r="BF24" s="13">
        <f t="shared" si="9"/>
        <v>0.13474867488739975</v>
      </c>
      <c r="BG24" s="17">
        <v>1220291</v>
      </c>
      <c r="BH24" s="17">
        <v>1051717</v>
      </c>
      <c r="BI24" s="17">
        <v>115528</v>
      </c>
      <c r="BJ24" s="17">
        <v>22598</v>
      </c>
      <c r="BK24" s="17">
        <v>23294</v>
      </c>
      <c r="BL24" s="17">
        <v>7154</v>
      </c>
      <c r="BM24" s="13">
        <f t="shared" si="111"/>
        <v>0.861857540537462</v>
      </c>
      <c r="BN24" s="13">
        <f t="shared" si="172"/>
        <v>9.4672500247891686E-2</v>
      </c>
      <c r="BO24" s="13">
        <f t="shared" si="173"/>
        <v>1.851853369401233E-2</v>
      </c>
      <c r="BP24" s="13">
        <f t="shared" si="174"/>
        <v>1.908888945341726E-2</v>
      </c>
      <c r="BQ24" s="13">
        <f t="shared" si="175"/>
        <v>5.8625360672167537E-3</v>
      </c>
      <c r="BR24" s="13">
        <f t="shared" si="56"/>
        <v>0.13814245946253806</v>
      </c>
      <c r="BS24" s="17">
        <v>896774</v>
      </c>
      <c r="BT24" s="17">
        <v>210738</v>
      </c>
      <c r="BU24" s="17">
        <v>24814</v>
      </c>
      <c r="BV24" s="17">
        <v>102746</v>
      </c>
      <c r="BW24" s="13">
        <f t="shared" si="112"/>
        <v>0.72609046274225308</v>
      </c>
      <c r="BX24" s="13">
        <f t="shared" si="176"/>
        <v>0.17062810913047985</v>
      </c>
      <c r="BY24" s="13">
        <f t="shared" si="177"/>
        <v>2.0091136387190383E-2</v>
      </c>
      <c r="BZ24" s="13">
        <f t="shared" si="178"/>
        <v>8.3190291740076694E-2</v>
      </c>
      <c r="CA24" s="13">
        <f t="shared" si="113"/>
        <v>0.27390953725774692</v>
      </c>
      <c r="CB24" s="8">
        <v>1208988</v>
      </c>
      <c r="CC24" s="8">
        <v>194530</v>
      </c>
      <c r="CD24" s="13">
        <f t="shared" si="114"/>
        <v>0.16090316860051548</v>
      </c>
      <c r="CE24" s="8">
        <v>250292</v>
      </c>
      <c r="CF24" s="8">
        <v>58435</v>
      </c>
      <c r="CG24" s="13">
        <f t="shared" si="115"/>
        <v>0.23346731018170777</v>
      </c>
      <c r="CH24" s="5">
        <v>52423</v>
      </c>
      <c r="CI24" s="5">
        <f>CH24*VLOOKUP(H24,'R-CPI-U-RS'!$A$44:$O$54,15,FALSE)</f>
        <v>64517.396221394352</v>
      </c>
      <c r="CJ24" s="5">
        <v>103911409</v>
      </c>
      <c r="CK24" s="5">
        <v>99597368</v>
      </c>
      <c r="CL24" s="9">
        <v>31780</v>
      </c>
      <c r="CM24" s="9">
        <v>15662</v>
      </c>
      <c r="CN24" s="9">
        <v>5938</v>
      </c>
      <c r="CO24" s="9">
        <v>4366</v>
      </c>
      <c r="CP24" s="9">
        <v>3459</v>
      </c>
      <c r="CQ24" s="9">
        <v>1266</v>
      </c>
      <c r="CR24" s="9">
        <v>791</v>
      </c>
      <c r="CS24" s="9">
        <v>298</v>
      </c>
      <c r="CT24" s="20">
        <v>38435936000</v>
      </c>
      <c r="CU24" s="20">
        <f>CT24*VLOOKUP(H24,'R-CPI-U-RS'!$A$44:$P$54,16,FALSE)</f>
        <v>45953342322.511971</v>
      </c>
      <c r="CV24" s="9">
        <v>2143</v>
      </c>
      <c r="CW24" s="9">
        <v>917906</v>
      </c>
      <c r="CX24" s="9">
        <v>114603</v>
      </c>
      <c r="CY24" s="9">
        <v>110275</v>
      </c>
      <c r="CZ24" s="9">
        <v>63691</v>
      </c>
      <c r="DA24" s="11">
        <f t="shared" si="116"/>
        <v>0.76081642802378835</v>
      </c>
      <c r="DB24" s="11">
        <f t="shared" si="117"/>
        <v>9.4989950061128495E-2</v>
      </c>
      <c r="DC24" s="11">
        <f t="shared" si="118"/>
        <v>9.1402639922087067E-2</v>
      </c>
      <c r="DD24" s="11">
        <f t="shared" si="119"/>
        <v>5.2790981992996124E-2</v>
      </c>
      <c r="DE24" s="9">
        <v>669407</v>
      </c>
      <c r="DF24" s="9">
        <v>616404</v>
      </c>
      <c r="DG24" s="9">
        <v>9</v>
      </c>
      <c r="DH24" s="9">
        <v>234</v>
      </c>
      <c r="DI24" s="9">
        <v>1785</v>
      </c>
      <c r="DJ24" s="9">
        <v>22775</v>
      </c>
      <c r="DK24" s="9">
        <v>66673</v>
      </c>
      <c r="DL24" s="9">
        <v>39101</v>
      </c>
      <c r="DM24" s="9">
        <v>60121</v>
      </c>
      <c r="DN24" s="9">
        <v>19415</v>
      </c>
      <c r="DO24" s="9">
        <v>25705</v>
      </c>
      <c r="DP24" s="9">
        <v>44387</v>
      </c>
      <c r="DQ24" s="9">
        <v>13629</v>
      </c>
      <c r="DR24" s="9">
        <v>43798</v>
      </c>
      <c r="DS24" s="9">
        <v>24288</v>
      </c>
      <c r="DT24" s="9">
        <v>40781</v>
      </c>
      <c r="DU24" s="9">
        <v>24973</v>
      </c>
      <c r="DV24" s="9">
        <v>144702</v>
      </c>
      <c r="DW24" s="9">
        <v>13827</v>
      </c>
      <c r="DX24" s="9">
        <v>56819</v>
      </c>
      <c r="DY24" s="9">
        <v>26365</v>
      </c>
      <c r="DZ24" s="9">
        <v>20</v>
      </c>
      <c r="EA24" s="9">
        <f t="shared" si="183"/>
        <v>89691</v>
      </c>
      <c r="EB24" s="9">
        <f t="shared" si="184"/>
        <v>58016</v>
      </c>
      <c r="EC24" s="9">
        <f t="shared" si="185"/>
        <v>108867</v>
      </c>
      <c r="ED24" s="9">
        <f t="shared" si="186"/>
        <v>169675</v>
      </c>
      <c r="EE24" s="9">
        <f t="shared" si="187"/>
        <v>120422</v>
      </c>
      <c r="EF24" s="9">
        <f t="shared" si="188"/>
        <v>122736</v>
      </c>
      <c r="EG24" s="11">
        <f t="shared" si="189"/>
        <v>0.13398575156817899</v>
      </c>
      <c r="EH24" s="11">
        <f t="shared" si="190"/>
        <v>8.6667752204563145E-2</v>
      </c>
      <c r="EI24" s="11">
        <f t="shared" si="191"/>
        <v>0.16263200115923496</v>
      </c>
      <c r="EJ24" s="11">
        <f t="shared" si="192"/>
        <v>0.25347060906145291</v>
      </c>
      <c r="EK24" s="11">
        <f t="shared" si="193"/>
        <v>0.1798935475727024</v>
      </c>
      <c r="EL24" s="11">
        <f t="shared" si="194"/>
        <v>0.18335033843386758</v>
      </c>
      <c r="EM24" s="9">
        <v>1011138</v>
      </c>
      <c r="EN24" s="9">
        <v>644081</v>
      </c>
      <c r="EO24" s="14">
        <f t="shared" si="120"/>
        <v>0.63698624717892116</v>
      </c>
      <c r="EP24" s="9">
        <v>642974</v>
      </c>
      <c r="EQ24" s="9">
        <v>616404</v>
      </c>
      <c r="ER24" s="11">
        <f t="shared" si="58"/>
        <v>4.1323599399042572E-2</v>
      </c>
      <c r="ES24" s="9">
        <v>99039</v>
      </c>
      <c r="ET24" s="9">
        <v>874679</v>
      </c>
      <c r="EU24" s="9">
        <v>85332</v>
      </c>
      <c r="EV24" s="9">
        <v>235550</v>
      </c>
      <c r="EW24" s="9">
        <v>259561</v>
      </c>
      <c r="EX24" s="9">
        <v>121361</v>
      </c>
      <c r="EY24" s="9">
        <v>172875</v>
      </c>
      <c r="EZ24" s="13">
        <f t="shared" si="121"/>
        <v>9.7558075591159726E-2</v>
      </c>
      <c r="FA24" s="13">
        <f t="shared" si="122"/>
        <v>0.26929879418621</v>
      </c>
      <c r="FB24" s="13">
        <f t="shared" si="123"/>
        <v>0.29675000771711679</v>
      </c>
      <c r="FC24" s="13">
        <f t="shared" si="124"/>
        <v>0.13874918684454526</v>
      </c>
      <c r="FD24" s="13">
        <f t="shared" si="125"/>
        <v>0.19764393566096819</v>
      </c>
      <c r="FE24" s="13">
        <f t="shared" si="126"/>
        <v>0.33639312250551345</v>
      </c>
      <c r="FF24" s="9">
        <v>0</v>
      </c>
      <c r="FG24" s="9">
        <v>37997</v>
      </c>
      <c r="FH24" s="9">
        <v>927</v>
      </c>
      <c r="FI24" s="9">
        <v>25109</v>
      </c>
      <c r="FJ24" s="9">
        <v>885</v>
      </c>
      <c r="FK24" s="9">
        <f t="shared" si="59"/>
        <v>37997</v>
      </c>
      <c r="FL24" s="9">
        <f t="shared" si="60"/>
        <v>26036</v>
      </c>
      <c r="FM24" s="9">
        <f t="shared" si="61"/>
        <v>885</v>
      </c>
      <c r="FN24" s="9">
        <v>293466</v>
      </c>
      <c r="FO24" s="9">
        <v>137970</v>
      </c>
      <c r="FP24" s="9">
        <v>448820</v>
      </c>
      <c r="FQ24" s="9">
        <f t="shared" si="62"/>
        <v>155496</v>
      </c>
      <c r="FR24" s="8">
        <v>617202</v>
      </c>
      <c r="FS24" s="8">
        <v>67731</v>
      </c>
      <c r="FT24" s="13">
        <f t="shared" si="127"/>
        <v>0.10973878892161723</v>
      </c>
      <c r="FU24" s="8">
        <v>549471</v>
      </c>
      <c r="FV24" s="8">
        <v>316633</v>
      </c>
      <c r="FW24" s="8">
        <v>232838</v>
      </c>
      <c r="FX24" s="13">
        <f t="shared" si="128"/>
        <v>0.57625061195222316</v>
      </c>
      <c r="FY24" s="13">
        <f t="shared" si="129"/>
        <v>0.42374938804777684</v>
      </c>
      <c r="FZ24" s="17">
        <v>36321</v>
      </c>
      <c r="GA24" s="17">
        <v>76767</v>
      </c>
      <c r="GB24" s="17">
        <v>141770</v>
      </c>
      <c r="GC24" s="17">
        <v>180642</v>
      </c>
      <c r="GD24" s="17">
        <v>181702</v>
      </c>
      <c r="GE24" s="13">
        <f t="shared" si="63"/>
        <v>5.8847832638261058E-2</v>
      </c>
      <c r="GF24" s="13">
        <f t="shared" si="64"/>
        <v>0.12437905256301826</v>
      </c>
      <c r="GG24" s="13">
        <f t="shared" si="65"/>
        <v>0.22969789469249938</v>
      </c>
      <c r="GH24" s="13">
        <f t="shared" si="66"/>
        <v>0.29267889605023961</v>
      </c>
      <c r="GI24" s="13">
        <f t="shared" si="67"/>
        <v>0.29439632405598165</v>
      </c>
      <c r="GJ24">
        <v>1956</v>
      </c>
      <c r="GK24" s="8">
        <v>395445</v>
      </c>
      <c r="GL24" s="8">
        <v>74304</v>
      </c>
      <c r="GM24" s="8">
        <v>57483</v>
      </c>
      <c r="GN24" s="8">
        <v>86665</v>
      </c>
      <c r="GO24" s="8">
        <v>3305</v>
      </c>
      <c r="GP24" s="13">
        <f t="shared" si="130"/>
        <v>0.64070596012326597</v>
      </c>
      <c r="GQ24" s="13">
        <f t="shared" si="131"/>
        <v>0.12038846277231766</v>
      </c>
      <c r="GR24" s="13">
        <f t="shared" si="132"/>
        <v>9.3134824579311146E-2</v>
      </c>
      <c r="GS24" s="13">
        <f t="shared" si="133"/>
        <v>0.14041594162040952</v>
      </c>
      <c r="GT24" s="13">
        <f t="shared" si="134"/>
        <v>5.354810904695707E-3</v>
      </c>
      <c r="GU24" s="21">
        <v>142202.53972438001</v>
      </c>
      <c r="GV24" s="21">
        <f>GU24*VLOOKUP(H24,'R-CPI-U-RS'!$A$44:$O$54,15,FALSE)</f>
        <v>175009.7781333841</v>
      </c>
      <c r="GW24" s="9">
        <v>570</v>
      </c>
      <c r="GX24" s="9">
        <v>20</v>
      </c>
      <c r="GY24" s="9">
        <v>18</v>
      </c>
      <c r="GZ24" s="9">
        <v>203</v>
      </c>
      <c r="HA24" s="9">
        <f t="shared" si="69"/>
        <v>241</v>
      </c>
      <c r="HB24" s="8">
        <v>88276</v>
      </c>
      <c r="HC24" s="8">
        <v>230795</v>
      </c>
      <c r="HD24" s="8">
        <v>134242</v>
      </c>
      <c r="HE24" s="8">
        <v>86362</v>
      </c>
      <c r="HF24" s="8">
        <v>9796</v>
      </c>
      <c r="HG24" s="13">
        <f t="shared" si="135"/>
        <v>0.1606563403710114</v>
      </c>
      <c r="HH24" s="13">
        <f t="shared" si="179"/>
        <v>0.42003126643626326</v>
      </c>
      <c r="HI24" s="13">
        <f t="shared" si="180"/>
        <v>0.24431134673167465</v>
      </c>
      <c r="HJ24" s="13">
        <f t="shared" si="181"/>
        <v>0.15717299002131141</v>
      </c>
      <c r="HK24" s="13">
        <f t="shared" si="182"/>
        <v>1.7828056439739313E-2</v>
      </c>
      <c r="HL24" s="5">
        <v>881</v>
      </c>
      <c r="HM24" s="5">
        <f>HL24*VLOOKUP(H24,'R-CPI-U-RS'!$A$44:$O$54,15,FALSE)</f>
        <v>1084.2535923363489</v>
      </c>
      <c r="HN24" s="17">
        <v>69409</v>
      </c>
      <c r="HO24" s="17">
        <v>121991</v>
      </c>
      <c r="HP24" s="17">
        <v>60814</v>
      </c>
      <c r="HQ24" s="17">
        <v>25189</v>
      </c>
      <c r="HR24" s="17">
        <v>36463</v>
      </c>
      <c r="HS24" s="17">
        <v>2767</v>
      </c>
      <c r="HT24" s="13">
        <f t="shared" si="136"/>
        <v>0.21920962123341534</v>
      </c>
      <c r="HU24" s="13">
        <f t="shared" si="137"/>
        <v>0.38527569773207465</v>
      </c>
      <c r="HV24" s="13">
        <f t="shared" si="138"/>
        <v>0.1920646300290873</v>
      </c>
      <c r="HW24" s="13">
        <f t="shared" si="139"/>
        <v>7.9552668231043511E-2</v>
      </c>
      <c r="HX24" s="13">
        <f t="shared" si="140"/>
        <v>0.11515855896258444</v>
      </c>
      <c r="HY24" s="13">
        <f t="shared" si="141"/>
        <v>8.7388238117947284E-3</v>
      </c>
      <c r="HZ24" s="13">
        <v>0.16899999999999998</v>
      </c>
      <c r="IA24" s="17">
        <v>9144</v>
      </c>
      <c r="IB24" s="17">
        <v>53268</v>
      </c>
      <c r="IC24" s="17">
        <v>55345</v>
      </c>
      <c r="ID24" s="17">
        <v>33351</v>
      </c>
      <c r="IE24" s="17">
        <v>68040</v>
      </c>
      <c r="IF24" s="17">
        <v>13690</v>
      </c>
      <c r="IG24" s="13">
        <f t="shared" si="142"/>
        <v>3.9271940147226826E-2</v>
      </c>
      <c r="IH24" s="13">
        <f t="shared" si="143"/>
        <v>0.22877708965031482</v>
      </c>
      <c r="II24" s="13">
        <f t="shared" si="144"/>
        <v>0.23769745488279403</v>
      </c>
      <c r="IJ24" s="13">
        <f t="shared" si="145"/>
        <v>0.14323692868002647</v>
      </c>
      <c r="IK24" s="13">
        <f t="shared" si="146"/>
        <v>0.2922203420403886</v>
      </c>
      <c r="IL24" s="13">
        <f t="shared" si="147"/>
        <v>5.8796244599249266E-2</v>
      </c>
      <c r="IM24" s="13">
        <v>0.28399999999999997</v>
      </c>
      <c r="IN24" s="17">
        <v>710936</v>
      </c>
      <c r="IO24" s="17">
        <v>577423</v>
      </c>
      <c r="IP24" s="17">
        <v>54350</v>
      </c>
      <c r="IQ24" s="17">
        <v>25503</v>
      </c>
      <c r="IR24" s="17">
        <v>16731</v>
      </c>
      <c r="IS24" s="17">
        <v>9016</v>
      </c>
      <c r="IT24" s="17">
        <v>27913</v>
      </c>
      <c r="IU24" s="13">
        <f t="shared" si="148"/>
        <v>0.81220109827044906</v>
      </c>
      <c r="IV24" s="13">
        <f t="shared" si="149"/>
        <v>7.6448512946313024E-2</v>
      </c>
      <c r="IW24" s="13">
        <f t="shared" si="150"/>
        <v>3.5872427335231299E-2</v>
      </c>
      <c r="IX24" s="13">
        <f t="shared" si="151"/>
        <v>2.3533763939370071E-2</v>
      </c>
      <c r="IY24" s="13">
        <f t="shared" si="152"/>
        <v>1.2681872911204385E-2</v>
      </c>
      <c r="IZ24" s="13">
        <f t="shared" si="153"/>
        <v>3.9262324597432119E-2</v>
      </c>
      <c r="JA24" s="17">
        <v>710936</v>
      </c>
      <c r="JB24" s="17">
        <v>577423</v>
      </c>
      <c r="JC24" s="17">
        <v>54350</v>
      </c>
      <c r="JD24" s="17">
        <v>25503</v>
      </c>
      <c r="JE24" s="17">
        <v>18772</v>
      </c>
      <c r="JF24" s="17">
        <v>6975</v>
      </c>
      <c r="JG24" s="17">
        <v>27913</v>
      </c>
      <c r="JH24" s="13">
        <f t="shared" si="74"/>
        <v>0.81220109827044906</v>
      </c>
      <c r="JI24" s="13">
        <f t="shared" si="75"/>
        <v>7.6448512946313024E-2</v>
      </c>
      <c r="JJ24" s="13">
        <f t="shared" si="76"/>
        <v>3.5872427335231299E-2</v>
      </c>
      <c r="JK24" s="13">
        <f t="shared" si="77"/>
        <v>2.6404627139433087E-2</v>
      </c>
      <c r="JL24" s="13">
        <f t="shared" si="78"/>
        <v>9.8110097111413688E-3</v>
      </c>
      <c r="JM24" s="13">
        <f t="shared" si="79"/>
        <v>3.9262324597432119E-2</v>
      </c>
      <c r="JN24" s="1">
        <v>86</v>
      </c>
      <c r="JO24" s="1">
        <v>55</v>
      </c>
      <c r="JP24" s="1">
        <v>13</v>
      </c>
      <c r="JQ24" s="1">
        <v>15</v>
      </c>
      <c r="JR24" s="1">
        <v>2</v>
      </c>
      <c r="JS24" s="1">
        <v>1</v>
      </c>
      <c r="JT24" s="11">
        <f t="shared" si="80"/>
        <v>0.63953488372093026</v>
      </c>
      <c r="JU24" s="11">
        <f t="shared" si="81"/>
        <v>0.15116279069767441</v>
      </c>
      <c r="JV24" s="11">
        <f t="shared" si="82"/>
        <v>0.1744186046511628</v>
      </c>
      <c r="JW24" s="11">
        <f t="shared" si="83"/>
        <v>2.3255813953488372E-2</v>
      </c>
      <c r="JX24" s="11">
        <f t="shared" si="84"/>
        <v>1.1627906976744186E-2</v>
      </c>
      <c r="JY24" s="29">
        <f>(JN24/J24)*100000</f>
        <v>6.7864662081330271</v>
      </c>
      <c r="JZ24" s="9">
        <v>21787742</v>
      </c>
      <c r="KA24" s="9">
        <v>1484863</v>
      </c>
      <c r="KB24" s="9">
        <v>576448</v>
      </c>
      <c r="KC24" s="9">
        <v>5666706</v>
      </c>
      <c r="KD24" s="9">
        <v>2628480</v>
      </c>
      <c r="KE24" s="9"/>
      <c r="KF24" s="9"/>
      <c r="KG24" s="9">
        <v>27586</v>
      </c>
      <c r="KH24" s="9">
        <f t="shared" si="85"/>
        <v>7151569</v>
      </c>
      <c r="KI24" s="9">
        <f t="shared" si="86"/>
        <v>604034</v>
      </c>
      <c r="KJ24" s="9">
        <f t="shared" si="87"/>
        <v>32171825</v>
      </c>
      <c r="KK24" t="e">
        <v>#N/A</v>
      </c>
      <c r="KL24" s="8" t="e">
        <v>#N/A</v>
      </c>
      <c r="KM24" s="8" t="e">
        <v>#N/A</v>
      </c>
      <c r="KN24" s="8" t="e">
        <v>#N/A</v>
      </c>
      <c r="KO24" s="8">
        <v>560525</v>
      </c>
      <c r="KP24" s="8">
        <v>121958</v>
      </c>
      <c r="KQ24" s="8">
        <v>250390</v>
      </c>
      <c r="KR24" s="8">
        <v>166739</v>
      </c>
      <c r="KS24" s="8">
        <v>21438</v>
      </c>
      <c r="KT24" s="13">
        <f t="shared" si="154"/>
        <v>0.21757816332902191</v>
      </c>
      <c r="KU24" s="13">
        <f t="shared" si="155"/>
        <v>0.44670621292538243</v>
      </c>
      <c r="KV24" s="13">
        <f t="shared" si="156"/>
        <v>0.29746933678248072</v>
      </c>
      <c r="KW24" s="13">
        <f t="shared" si="157"/>
        <v>3.8246286963114939E-2</v>
      </c>
      <c r="KX24" s="17">
        <v>13614535</v>
      </c>
      <c r="KY24" s="15">
        <f t="shared" si="158"/>
        <v>24.288898800231927</v>
      </c>
      <c r="KZ24" s="8">
        <v>583444</v>
      </c>
      <c r="LA24" s="8">
        <v>26521</v>
      </c>
      <c r="LB24" s="8">
        <v>160672</v>
      </c>
      <c r="LC24" s="8">
        <v>257296</v>
      </c>
      <c r="LD24" s="8">
        <v>96204</v>
      </c>
      <c r="LE24" s="8">
        <v>42751</v>
      </c>
      <c r="LF24" s="13">
        <f t="shared" si="159"/>
        <v>4.5455947785905761E-2</v>
      </c>
      <c r="LG24" s="13">
        <f t="shared" si="160"/>
        <v>0.27538546972802874</v>
      </c>
      <c r="LH24" s="13">
        <f t="shared" si="161"/>
        <v>0.44099519405461363</v>
      </c>
      <c r="LI24" s="13">
        <f t="shared" si="162"/>
        <v>0.16488986089496163</v>
      </c>
      <c r="LJ24" s="13">
        <f t="shared" si="163"/>
        <v>7.3273527536490218E-2</v>
      </c>
      <c r="LK24" s="17" t="e">
        <v>#N/A</v>
      </c>
      <c r="LL24" s="17" t="e">
        <v>#N/A</v>
      </c>
      <c r="LM24" s="13" t="e">
        <f t="shared" si="195"/>
        <v>#N/A</v>
      </c>
      <c r="LN24" s="27" t="e">
        <v>#N/A</v>
      </c>
      <c r="LO24" s="27" t="e">
        <v>#N/A</v>
      </c>
      <c r="LP24" s="27" t="e">
        <v>#N/A</v>
      </c>
      <c r="LQ24" s="27" t="e">
        <v>#N/A</v>
      </c>
      <c r="LR24" s="27" t="e">
        <v>#N/A</v>
      </c>
      <c r="LS24" s="11" t="e">
        <f t="shared" si="90"/>
        <v>#N/A</v>
      </c>
      <c r="LT24" s="11" t="e">
        <f t="shared" si="91"/>
        <v>#N/A</v>
      </c>
      <c r="LU24" s="11" t="e">
        <f t="shared" si="92"/>
        <v>#N/A</v>
      </c>
      <c r="LV24" s="11" t="e">
        <f t="shared" si="93"/>
        <v>#N/A</v>
      </c>
      <c r="LW24" s="11" t="e">
        <f t="shared" si="94"/>
        <v>#N/A</v>
      </c>
      <c r="LX24" s="25" t="e">
        <v>#N/A</v>
      </c>
      <c r="LY24" s="25" t="e">
        <v>#N/A</v>
      </c>
      <c r="LZ24" s="25" t="e">
        <v>#N/A</v>
      </c>
      <c r="MA24" s="25" t="e">
        <v>#N/A</v>
      </c>
      <c r="MB24" s="22" t="e">
        <v>#N/A</v>
      </c>
      <c r="MC24" s="22" t="e">
        <v>#N/A</v>
      </c>
      <c r="MD24" s="1">
        <v>365</v>
      </c>
      <c r="ME24" s="1">
        <v>116</v>
      </c>
      <c r="MF24" s="1">
        <v>245</v>
      </c>
      <c r="MG24" s="1">
        <v>4</v>
      </c>
      <c r="MH24" s="1">
        <v>0</v>
      </c>
      <c r="MI24" s="1">
        <v>0</v>
      </c>
      <c r="MJ24" s="11">
        <f t="shared" si="95"/>
        <v>0.31780821917808222</v>
      </c>
      <c r="MK24" s="11">
        <f t="shared" si="96"/>
        <v>0.67123287671232879</v>
      </c>
      <c r="ML24" s="11">
        <f t="shared" si="97"/>
        <v>1.0958904109589041E-2</v>
      </c>
      <c r="MM24" s="11">
        <f t="shared" si="98"/>
        <v>0</v>
      </c>
      <c r="MN24" s="11">
        <f t="shared" si="99"/>
        <v>0</v>
      </c>
      <c r="MO24" s="26" t="e">
        <v>#N/A</v>
      </c>
      <c r="MP24" s="26" t="e">
        <v>#N/A</v>
      </c>
      <c r="MQ24" s="26" t="e">
        <v>#N/A</v>
      </c>
      <c r="MR24" s="26" t="e">
        <v>#N/A</v>
      </c>
      <c r="MS24" s="9">
        <v>406716.98533569998</v>
      </c>
      <c r="MT24" s="9">
        <v>33524.339999999997</v>
      </c>
      <c r="MU24" s="9">
        <v>5080908.04</v>
      </c>
      <c r="MV24" s="9">
        <v>4207139.4113245998</v>
      </c>
      <c r="MW24" s="9">
        <v>9728288.7766603008</v>
      </c>
      <c r="MX24" s="13">
        <v>6.7500000000000004E-2</v>
      </c>
      <c r="MY24" s="13">
        <v>0.1105</v>
      </c>
      <c r="MZ24" s="13">
        <v>0.21100000000000002</v>
      </c>
      <c r="NA24" s="13">
        <v>0.1195</v>
      </c>
      <c r="NB24" s="13">
        <v>0.36599999999999999</v>
      </c>
      <c r="NC24" s="8">
        <v>2921</v>
      </c>
      <c r="ND24" s="8">
        <v>4623</v>
      </c>
      <c r="NE24" s="8">
        <v>1131</v>
      </c>
      <c r="NF24" s="8">
        <v>1347</v>
      </c>
      <c r="NG24" s="8">
        <v>3813</v>
      </c>
      <c r="NH24" s="38">
        <f t="shared" si="100"/>
        <v>0.21113118901337188</v>
      </c>
      <c r="NI24" s="38">
        <f t="shared" si="101"/>
        <v>0.33415251174557281</v>
      </c>
      <c r="NJ24" s="38">
        <f t="shared" si="102"/>
        <v>8.1749186844958438E-2</v>
      </c>
      <c r="NK24" s="38">
        <f t="shared" si="103"/>
        <v>9.7361763642934585E-2</v>
      </c>
      <c r="NL24" s="38">
        <f t="shared" si="104"/>
        <v>0.27560534875316228</v>
      </c>
      <c r="NM24" s="8">
        <v>1220091</v>
      </c>
      <c r="NN24" s="8">
        <v>178720</v>
      </c>
      <c r="NO24" s="11">
        <f t="shared" si="105"/>
        <v>0.14648087724604147</v>
      </c>
      <c r="NP24" s="13">
        <v>0.20899999999999999</v>
      </c>
      <c r="NQ24" s="13">
        <v>0.29100000000000004</v>
      </c>
      <c r="NR24" s="13" t="e">
        <v>#N/A</v>
      </c>
      <c r="NS24" s="9">
        <v>1419</v>
      </c>
      <c r="NT24" s="39">
        <v>114.89209</v>
      </c>
      <c r="NU24" s="8">
        <v>4728</v>
      </c>
      <c r="NV24" s="16">
        <v>380.108</v>
      </c>
      <c r="NW24" s="8" t="e">
        <v>#N/A</v>
      </c>
      <c r="NX24" s="25" t="e">
        <v>#N/A</v>
      </c>
      <c r="NY24" s="39">
        <v>77.020542320000004</v>
      </c>
    </row>
    <row r="25" spans="1:389" x14ac:dyDescent="0.25">
      <c r="A25" s="3" t="s">
        <v>46</v>
      </c>
      <c r="B25" s="3" t="s">
        <v>1</v>
      </c>
      <c r="C25" s="3" t="s">
        <v>77</v>
      </c>
      <c r="D25" s="3" t="s">
        <v>93</v>
      </c>
      <c r="E25" s="3" t="s">
        <v>17</v>
      </c>
      <c r="F25" s="3" t="s">
        <v>18</v>
      </c>
      <c r="G25" s="3">
        <v>39035</v>
      </c>
      <c r="H25" s="3">
        <v>2020</v>
      </c>
      <c r="I25" s="3" t="str">
        <f t="shared" si="53"/>
        <v>Sum of 2020</v>
      </c>
      <c r="J25" s="8">
        <v>1262635</v>
      </c>
      <c r="K25" s="8" t="e">
        <v>#N/A</v>
      </c>
      <c r="L25" s="8" t="e">
        <v>#N/A</v>
      </c>
      <c r="M25" s="8" t="e">
        <v>#N/A</v>
      </c>
      <c r="N25" s="8" t="e">
        <v>#N/A</v>
      </c>
      <c r="O25" s="8" t="e">
        <v>#N/A</v>
      </c>
      <c r="P25" s="13" t="e">
        <f t="shared" si="106"/>
        <v>#N/A</v>
      </c>
      <c r="Q25" s="13" t="e">
        <f t="shared" si="107"/>
        <v>#N/A</v>
      </c>
      <c r="R25" s="13" t="e">
        <f t="shared" si="108"/>
        <v>#N/A</v>
      </c>
      <c r="S25" s="13" t="e">
        <f t="shared" si="109"/>
        <v>#N/A</v>
      </c>
      <c r="T25" s="15" t="e">
        <v>#N/A</v>
      </c>
      <c r="U25" s="15" t="e">
        <v>#N/A</v>
      </c>
      <c r="V25" s="15" t="e">
        <v>#N/A</v>
      </c>
      <c r="W25" s="17" t="e">
        <v>#N/A</v>
      </c>
      <c r="X25" s="17" t="e">
        <v>#N/A</v>
      </c>
      <c r="Y25" s="17" t="e">
        <v>#N/A</v>
      </c>
      <c r="Z25" s="17" t="e">
        <v>#N/A</v>
      </c>
      <c r="AA25" s="17" t="e">
        <v>#N/A</v>
      </c>
      <c r="AB25" s="17" t="e">
        <v>#N/A</v>
      </c>
      <c r="AC25" s="17" t="e">
        <v>#N/A</v>
      </c>
      <c r="AD25" s="13" t="e">
        <f t="shared" si="1"/>
        <v>#N/A</v>
      </c>
      <c r="AE25" s="13" t="e">
        <f t="shared" si="2"/>
        <v>#N/A</v>
      </c>
      <c r="AF25" s="13" t="e">
        <f t="shared" si="3"/>
        <v>#N/A</v>
      </c>
      <c r="AG25" s="13" t="e">
        <f t="shared" si="4"/>
        <v>#N/A</v>
      </c>
      <c r="AH25" s="13" t="e">
        <f t="shared" si="5"/>
        <v>#N/A</v>
      </c>
      <c r="AI25" s="13" t="e">
        <f t="shared" si="6"/>
        <v>#N/A</v>
      </c>
      <c r="AJ25" s="13" t="e">
        <f t="shared" si="7"/>
        <v>#N/A</v>
      </c>
      <c r="AK25" s="17" t="e">
        <v>#N/A</v>
      </c>
      <c r="AL25" s="17" t="e">
        <v>#N/A</v>
      </c>
      <c r="AM25" s="17" t="e">
        <v>#N/A</v>
      </c>
      <c r="AN25" s="17" t="e">
        <v>#N/A</v>
      </c>
      <c r="AO25" s="17" t="e">
        <v>#N/A</v>
      </c>
      <c r="AP25" s="13" t="e">
        <f t="shared" si="110"/>
        <v>#N/A</v>
      </c>
      <c r="AQ25" s="13" t="e">
        <f t="shared" si="164"/>
        <v>#N/A</v>
      </c>
      <c r="AR25" s="13" t="e">
        <f t="shared" si="165"/>
        <v>#N/A</v>
      </c>
      <c r="AS25" s="13" t="e">
        <f t="shared" si="166"/>
        <v>#N/A</v>
      </c>
      <c r="AT25" s="19" t="e">
        <v>#N/A</v>
      </c>
      <c r="AU25" s="17" t="e">
        <v>#N/A</v>
      </c>
      <c r="AV25" s="17" t="e">
        <v>#N/A</v>
      </c>
      <c r="AW25" s="17" t="e">
        <v>#N/A</v>
      </c>
      <c r="AX25" s="17" t="e">
        <v>#N/A</v>
      </c>
      <c r="AY25" s="17" t="e">
        <v>#N/A</v>
      </c>
      <c r="AZ25" s="17" t="e">
        <v>#N/A</v>
      </c>
      <c r="BA25" s="13" t="e">
        <f t="shared" si="167"/>
        <v>#N/A</v>
      </c>
      <c r="BB25" s="13" t="e">
        <f t="shared" si="168"/>
        <v>#N/A</v>
      </c>
      <c r="BC25" s="13" t="e">
        <f t="shared" si="169"/>
        <v>#N/A</v>
      </c>
      <c r="BD25" s="13" t="e">
        <f t="shared" si="170"/>
        <v>#N/A</v>
      </c>
      <c r="BE25" s="13" t="e">
        <f t="shared" si="171"/>
        <v>#N/A</v>
      </c>
      <c r="BF25" s="13" t="e">
        <f t="shared" si="9"/>
        <v>#N/A</v>
      </c>
      <c r="BG25" s="17" t="e">
        <v>#N/A</v>
      </c>
      <c r="BH25" s="17" t="e">
        <v>#N/A</v>
      </c>
      <c r="BI25" s="17" t="e">
        <v>#N/A</v>
      </c>
      <c r="BJ25" s="17" t="e">
        <v>#N/A</v>
      </c>
      <c r="BK25" s="17" t="e">
        <v>#N/A</v>
      </c>
      <c r="BL25" s="17" t="e">
        <v>#N/A</v>
      </c>
      <c r="BM25" s="13" t="e">
        <f t="shared" si="111"/>
        <v>#N/A</v>
      </c>
      <c r="BN25" s="13" t="e">
        <f t="shared" si="172"/>
        <v>#N/A</v>
      </c>
      <c r="BO25" s="13" t="e">
        <f t="shared" si="173"/>
        <v>#N/A</v>
      </c>
      <c r="BP25" s="13" t="e">
        <f t="shared" si="174"/>
        <v>#N/A</v>
      </c>
      <c r="BQ25" s="13" t="e">
        <f t="shared" si="175"/>
        <v>#N/A</v>
      </c>
      <c r="BR25" s="13" t="e">
        <f t="shared" si="56"/>
        <v>#N/A</v>
      </c>
      <c r="BS25" s="17" t="e">
        <v>#N/A</v>
      </c>
      <c r="BT25" s="17" t="e">
        <v>#N/A</v>
      </c>
      <c r="BU25" s="17" t="e">
        <v>#N/A</v>
      </c>
      <c r="BV25" s="17" t="e">
        <v>#N/A</v>
      </c>
      <c r="BW25" s="13" t="e">
        <f t="shared" si="112"/>
        <v>#N/A</v>
      </c>
      <c r="BX25" s="13" t="e">
        <f t="shared" si="176"/>
        <v>#N/A</v>
      </c>
      <c r="BY25" s="13" t="e">
        <f t="shared" si="177"/>
        <v>#N/A</v>
      </c>
      <c r="BZ25" s="13" t="e">
        <f t="shared" si="178"/>
        <v>#N/A</v>
      </c>
      <c r="CA25" s="13" t="e">
        <f t="shared" si="113"/>
        <v>#N/A</v>
      </c>
      <c r="CB25" s="8" t="e">
        <v>#N/A</v>
      </c>
      <c r="CC25" s="8" t="e">
        <v>#N/A</v>
      </c>
      <c r="CD25" s="13" t="e">
        <f t="shared" si="114"/>
        <v>#N/A</v>
      </c>
      <c r="CE25" s="8" t="e">
        <v>#N/A</v>
      </c>
      <c r="CF25" s="8" t="e">
        <v>#N/A</v>
      </c>
      <c r="CG25" s="13" t="e">
        <f t="shared" si="115"/>
        <v>#N/A</v>
      </c>
      <c r="CH25" s="5" t="e">
        <v>#N/A</v>
      </c>
      <c r="CI25" s="5" t="e">
        <f>CH25*VLOOKUP(H25,'R-CPI-U-RS'!$A$44:$O$54,15,FALSE)</f>
        <v>#N/A</v>
      </c>
      <c r="CJ25" s="5">
        <v>102127675</v>
      </c>
      <c r="CK25" s="5">
        <v>96178755</v>
      </c>
      <c r="CL25" s="9">
        <v>31708</v>
      </c>
      <c r="CM25" s="9">
        <v>15833</v>
      </c>
      <c r="CN25" s="9">
        <v>5867</v>
      </c>
      <c r="CO25" s="9">
        <v>4191</v>
      </c>
      <c r="CP25" s="9">
        <v>3459</v>
      </c>
      <c r="CQ25" s="9">
        <v>1274</v>
      </c>
      <c r="CR25" s="9">
        <v>791</v>
      </c>
      <c r="CS25" s="9">
        <v>336</v>
      </c>
      <c r="CT25" s="20">
        <v>38514352000</v>
      </c>
      <c r="CU25" s="20">
        <f>CT25*VLOOKUP(H25,'R-CPI-U-RS'!$A$44:$P$54,16,FALSE)</f>
        <v>45442485172.268906</v>
      </c>
      <c r="CV25" s="9">
        <v>2175</v>
      </c>
      <c r="CW25" s="9" t="e">
        <v>#N/A</v>
      </c>
      <c r="CX25" s="9" t="e">
        <v>#N/A</v>
      </c>
      <c r="CY25" s="9" t="e">
        <v>#N/A</v>
      </c>
      <c r="CZ25" s="9" t="e">
        <v>#N/A</v>
      </c>
      <c r="DA25" s="11" t="e">
        <f t="shared" si="116"/>
        <v>#N/A</v>
      </c>
      <c r="DB25" s="11" t="e">
        <f t="shared" si="117"/>
        <v>#N/A</v>
      </c>
      <c r="DC25" s="11" t="e">
        <f t="shared" si="118"/>
        <v>#N/A</v>
      </c>
      <c r="DD25" s="11" t="e">
        <f t="shared" si="119"/>
        <v>#N/A</v>
      </c>
      <c r="DE25" s="9">
        <v>673763</v>
      </c>
      <c r="DF25" s="9">
        <v>550016</v>
      </c>
      <c r="DG25" s="9">
        <v>6</v>
      </c>
      <c r="DH25" s="9">
        <v>231</v>
      </c>
      <c r="DI25" s="9">
        <v>1698</v>
      </c>
      <c r="DJ25" s="9">
        <v>22317</v>
      </c>
      <c r="DK25" s="9">
        <v>64436</v>
      </c>
      <c r="DL25" s="9">
        <v>38279</v>
      </c>
      <c r="DM25" s="9">
        <v>68638</v>
      </c>
      <c r="DN25" s="9">
        <v>19120</v>
      </c>
      <c r="DO25" s="9">
        <v>24731</v>
      </c>
      <c r="DP25" s="9">
        <v>45431</v>
      </c>
      <c r="DQ25" s="9">
        <v>12703</v>
      </c>
      <c r="DR25" s="9">
        <v>44865</v>
      </c>
      <c r="DS25" s="9">
        <v>25016</v>
      </c>
      <c r="DT25" s="9">
        <v>39000</v>
      </c>
      <c r="DU25" s="9">
        <v>24823</v>
      </c>
      <c r="DV25" s="9">
        <v>147022</v>
      </c>
      <c r="DW25" s="9">
        <v>13163</v>
      </c>
      <c r="DX25" s="9">
        <v>56372</v>
      </c>
      <c r="DY25" s="9">
        <v>25858</v>
      </c>
      <c r="DZ25" s="9">
        <v>54</v>
      </c>
      <c r="EA25" s="9">
        <f t="shared" si="183"/>
        <v>86990</v>
      </c>
      <c r="EB25" s="9">
        <f t="shared" si="184"/>
        <v>58134</v>
      </c>
      <c r="EC25" s="9">
        <f t="shared" si="185"/>
        <v>108881</v>
      </c>
      <c r="ED25" s="9">
        <f t="shared" si="186"/>
        <v>171845</v>
      </c>
      <c r="EE25" s="9">
        <f t="shared" si="187"/>
        <v>127735</v>
      </c>
      <c r="EF25" s="9">
        <f t="shared" si="188"/>
        <v>120178</v>
      </c>
      <c r="EG25" s="11">
        <f t="shared" si="189"/>
        <v>0.12911068135234496</v>
      </c>
      <c r="EH25" s="11">
        <f t="shared" si="190"/>
        <v>8.6282565234362826E-2</v>
      </c>
      <c r="EI25" s="11">
        <f t="shared" si="191"/>
        <v>0.16160133459391507</v>
      </c>
      <c r="EJ25" s="11">
        <f t="shared" si="192"/>
        <v>0.25505259267724706</v>
      </c>
      <c r="EK25" s="11">
        <f t="shared" si="193"/>
        <v>0.18958446812900084</v>
      </c>
      <c r="EL25" s="11">
        <f t="shared" si="194"/>
        <v>0.17836835801312925</v>
      </c>
      <c r="EM25" s="9" t="e">
        <v>#N/A</v>
      </c>
      <c r="EN25" s="9" t="e">
        <v>#N/A</v>
      </c>
      <c r="EO25" s="14" t="e">
        <f t="shared" si="120"/>
        <v>#N/A</v>
      </c>
      <c r="EP25" s="9">
        <v>613118</v>
      </c>
      <c r="EQ25" s="9">
        <v>550016</v>
      </c>
      <c r="ER25" s="11">
        <f t="shared" si="58"/>
        <v>0.10291982946186541</v>
      </c>
      <c r="ES25" s="9">
        <v>96442</v>
      </c>
      <c r="ET25" s="9" t="e">
        <v>#N/A</v>
      </c>
      <c r="EU25" s="9" t="e">
        <v>#N/A</v>
      </c>
      <c r="EV25" s="9" t="e">
        <v>#N/A</v>
      </c>
      <c r="EW25" s="9" t="e">
        <v>#N/A</v>
      </c>
      <c r="EX25" s="9" t="e">
        <v>#N/A</v>
      </c>
      <c r="EY25" s="9" t="e">
        <v>#N/A</v>
      </c>
      <c r="EZ25" s="13" t="e">
        <f t="shared" si="121"/>
        <v>#N/A</v>
      </c>
      <c r="FA25" s="13" t="e">
        <f t="shared" si="122"/>
        <v>#N/A</v>
      </c>
      <c r="FB25" s="13" t="e">
        <f t="shared" si="123"/>
        <v>#N/A</v>
      </c>
      <c r="FC25" s="13" t="e">
        <f t="shared" si="124"/>
        <v>#N/A</v>
      </c>
      <c r="FD25" s="13" t="e">
        <f t="shared" si="125"/>
        <v>#N/A</v>
      </c>
      <c r="FE25" s="13" t="e">
        <f t="shared" si="126"/>
        <v>#N/A</v>
      </c>
      <c r="FF25" s="9">
        <v>0</v>
      </c>
      <c r="FG25" s="9">
        <v>37054</v>
      </c>
      <c r="FH25" s="9">
        <v>813</v>
      </c>
      <c r="FI25" s="9">
        <v>20085</v>
      </c>
      <c r="FJ25" s="9">
        <v>842</v>
      </c>
      <c r="FK25" s="9">
        <f t="shared" si="59"/>
        <v>37054</v>
      </c>
      <c r="FL25" s="9">
        <f t="shared" si="60"/>
        <v>20898</v>
      </c>
      <c r="FM25" s="9">
        <f t="shared" si="61"/>
        <v>842</v>
      </c>
      <c r="FN25" s="9">
        <v>283405</v>
      </c>
      <c r="FO25" s="9">
        <v>128482</v>
      </c>
      <c r="FP25" s="9">
        <v>419573</v>
      </c>
      <c r="FQ25" s="9">
        <f t="shared" si="62"/>
        <v>154923</v>
      </c>
      <c r="FR25" s="8" t="e">
        <v>#N/A</v>
      </c>
      <c r="FS25" s="8" t="e">
        <v>#N/A</v>
      </c>
      <c r="FT25" s="13" t="e">
        <f t="shared" si="127"/>
        <v>#N/A</v>
      </c>
      <c r="FU25" s="8" t="e">
        <v>#N/A</v>
      </c>
      <c r="FV25" s="8" t="e">
        <v>#N/A</v>
      </c>
      <c r="FW25" s="8" t="e">
        <v>#N/A</v>
      </c>
      <c r="FX25" s="13" t="e">
        <f t="shared" si="128"/>
        <v>#N/A</v>
      </c>
      <c r="FY25" s="13" t="e">
        <f t="shared" si="129"/>
        <v>#N/A</v>
      </c>
      <c r="FZ25" s="17" t="e">
        <v>#N/A</v>
      </c>
      <c r="GA25" s="17" t="e">
        <v>#N/A</v>
      </c>
      <c r="GB25" s="17" t="e">
        <v>#N/A</v>
      </c>
      <c r="GC25" s="17" t="e">
        <v>#N/A</v>
      </c>
      <c r="GD25" s="17" t="e">
        <v>#N/A</v>
      </c>
      <c r="GE25" s="13" t="e">
        <f t="shared" si="63"/>
        <v>#N/A</v>
      </c>
      <c r="GF25" s="13" t="e">
        <f t="shared" si="64"/>
        <v>#N/A</v>
      </c>
      <c r="GG25" s="13" t="e">
        <f t="shared" si="65"/>
        <v>#N/A</v>
      </c>
      <c r="GH25" s="13" t="e">
        <f t="shared" si="66"/>
        <v>#N/A</v>
      </c>
      <c r="GI25" s="13" t="e">
        <f t="shared" si="67"/>
        <v>#N/A</v>
      </c>
      <c r="GJ25" t="e">
        <v>#N/A</v>
      </c>
      <c r="GK25" s="8" t="e">
        <v>#N/A</v>
      </c>
      <c r="GL25" s="8" t="e">
        <v>#N/A</v>
      </c>
      <c r="GM25" s="8" t="e">
        <v>#N/A</v>
      </c>
      <c r="GN25" s="8" t="e">
        <v>#N/A</v>
      </c>
      <c r="GO25" s="8" t="e">
        <v>#N/A</v>
      </c>
      <c r="GP25" s="13" t="e">
        <f t="shared" si="130"/>
        <v>#N/A</v>
      </c>
      <c r="GQ25" s="13" t="e">
        <f t="shared" si="131"/>
        <v>#N/A</v>
      </c>
      <c r="GR25" s="13" t="e">
        <f t="shared" si="132"/>
        <v>#N/A</v>
      </c>
      <c r="GS25" s="13" t="e">
        <f t="shared" si="133"/>
        <v>#N/A</v>
      </c>
      <c r="GT25" s="13" t="e">
        <f t="shared" si="134"/>
        <v>#N/A</v>
      </c>
      <c r="GU25" s="21">
        <v>147399.38844735999</v>
      </c>
      <c r="GV25" s="21">
        <f>GU25*VLOOKUP(H25,'R-CPI-U-RS'!$A$44:$O$54,15,FALSE)</f>
        <v>179023.67950867646</v>
      </c>
      <c r="GW25" s="9">
        <v>619</v>
      </c>
      <c r="GX25" s="9">
        <v>14</v>
      </c>
      <c r="GY25" s="9">
        <v>21</v>
      </c>
      <c r="GZ25" s="9">
        <v>154</v>
      </c>
      <c r="HA25" s="9">
        <f t="shared" si="69"/>
        <v>189</v>
      </c>
      <c r="HB25" s="8" t="e">
        <v>#N/A</v>
      </c>
      <c r="HC25" s="8" t="e">
        <v>#N/A</v>
      </c>
      <c r="HD25" s="8" t="e">
        <v>#N/A</v>
      </c>
      <c r="HE25" s="8" t="e">
        <v>#N/A</v>
      </c>
      <c r="HF25" s="8" t="e">
        <v>#N/A</v>
      </c>
      <c r="HG25" s="13" t="e">
        <f t="shared" si="135"/>
        <v>#N/A</v>
      </c>
      <c r="HH25" s="13" t="e">
        <f t="shared" si="179"/>
        <v>#N/A</v>
      </c>
      <c r="HI25" s="13" t="e">
        <f t="shared" si="180"/>
        <v>#N/A</v>
      </c>
      <c r="HJ25" s="13" t="e">
        <f t="shared" si="181"/>
        <v>#N/A</v>
      </c>
      <c r="HK25" s="13" t="e">
        <f t="shared" si="182"/>
        <v>#N/A</v>
      </c>
      <c r="HL25" s="5" t="e">
        <v>#N/A</v>
      </c>
      <c r="HM25" s="5" t="e">
        <f>HL25*VLOOKUP(H25,'R-CPI-U-RS'!$A$44:$O$54,15,FALSE)</f>
        <v>#N/A</v>
      </c>
      <c r="HN25" s="17" t="e">
        <v>#N/A</v>
      </c>
      <c r="HO25" s="17" t="e">
        <v>#N/A</v>
      </c>
      <c r="HP25" s="17" t="e">
        <v>#N/A</v>
      </c>
      <c r="HQ25" s="17" t="e">
        <v>#N/A</v>
      </c>
      <c r="HR25" s="17" t="e">
        <v>#N/A</v>
      </c>
      <c r="HS25" s="17" t="e">
        <v>#N/A</v>
      </c>
      <c r="HT25" s="13" t="e">
        <f t="shared" si="136"/>
        <v>#N/A</v>
      </c>
      <c r="HU25" s="13" t="e">
        <f t="shared" si="137"/>
        <v>#N/A</v>
      </c>
      <c r="HV25" s="13" t="e">
        <f t="shared" si="138"/>
        <v>#N/A</v>
      </c>
      <c r="HW25" s="13" t="e">
        <f t="shared" si="139"/>
        <v>#N/A</v>
      </c>
      <c r="HX25" s="13" t="e">
        <f t="shared" si="140"/>
        <v>#N/A</v>
      </c>
      <c r="HY25" s="13" t="e">
        <f t="shared" si="141"/>
        <v>#N/A</v>
      </c>
      <c r="HZ25" s="13" t="e">
        <v>#N/A</v>
      </c>
      <c r="IA25" s="17" t="e">
        <v>#N/A</v>
      </c>
      <c r="IB25" s="17" t="e">
        <v>#N/A</v>
      </c>
      <c r="IC25" s="17" t="e">
        <v>#N/A</v>
      </c>
      <c r="ID25" s="17" t="e">
        <v>#N/A</v>
      </c>
      <c r="IE25" s="17" t="e">
        <v>#N/A</v>
      </c>
      <c r="IF25" s="17" t="e">
        <v>#N/A</v>
      </c>
      <c r="IG25" s="13" t="e">
        <f t="shared" si="142"/>
        <v>#N/A</v>
      </c>
      <c r="IH25" s="13" t="e">
        <f t="shared" si="143"/>
        <v>#N/A</v>
      </c>
      <c r="II25" s="13" t="e">
        <f t="shared" si="144"/>
        <v>#N/A</v>
      </c>
      <c r="IJ25" s="13" t="e">
        <f t="shared" si="145"/>
        <v>#N/A</v>
      </c>
      <c r="IK25" s="13" t="e">
        <f t="shared" si="146"/>
        <v>#N/A</v>
      </c>
      <c r="IL25" s="13" t="e">
        <f t="shared" si="147"/>
        <v>#N/A</v>
      </c>
      <c r="IM25" s="13" t="e">
        <v>#N/A</v>
      </c>
      <c r="IN25" s="17" t="e">
        <v>#N/A</v>
      </c>
      <c r="IO25" s="17" t="e">
        <v>#N/A</v>
      </c>
      <c r="IP25" s="17" t="e">
        <v>#N/A</v>
      </c>
      <c r="IQ25" s="17" t="e">
        <v>#N/A</v>
      </c>
      <c r="IR25" s="17" t="e">
        <v>#N/A</v>
      </c>
      <c r="IS25" s="17" t="e">
        <v>#N/A</v>
      </c>
      <c r="IT25" s="17" t="e">
        <v>#N/A</v>
      </c>
      <c r="IU25" s="13" t="e">
        <f t="shared" si="148"/>
        <v>#N/A</v>
      </c>
      <c r="IV25" s="13" t="e">
        <f t="shared" si="149"/>
        <v>#N/A</v>
      </c>
      <c r="IW25" s="13" t="e">
        <f t="shared" si="150"/>
        <v>#N/A</v>
      </c>
      <c r="IX25" s="13" t="e">
        <f t="shared" si="151"/>
        <v>#N/A</v>
      </c>
      <c r="IY25" s="13" t="e">
        <f t="shared" si="152"/>
        <v>#N/A</v>
      </c>
      <c r="IZ25" s="13" t="e">
        <f t="shared" si="153"/>
        <v>#N/A</v>
      </c>
      <c r="JA25" s="17" t="e">
        <v>#N/A</v>
      </c>
      <c r="JB25" s="17" t="e">
        <v>#N/A</v>
      </c>
      <c r="JC25" s="17" t="e">
        <v>#N/A</v>
      </c>
      <c r="JD25" s="17" t="e">
        <v>#N/A</v>
      </c>
      <c r="JE25" s="17" t="e">
        <v>#N/A</v>
      </c>
      <c r="JF25" s="17" t="e">
        <v>#N/A</v>
      </c>
      <c r="JG25" s="17" t="e">
        <v>#N/A</v>
      </c>
      <c r="JH25" s="13" t="e">
        <f t="shared" si="74"/>
        <v>#N/A</v>
      </c>
      <c r="JI25" s="13" t="e">
        <f t="shared" si="75"/>
        <v>#N/A</v>
      </c>
      <c r="JJ25" s="13" t="e">
        <f t="shared" si="76"/>
        <v>#N/A</v>
      </c>
      <c r="JK25" s="13" t="e">
        <f t="shared" si="77"/>
        <v>#N/A</v>
      </c>
      <c r="JL25" s="13" t="e">
        <f t="shared" si="78"/>
        <v>#N/A</v>
      </c>
      <c r="JM25" s="13" t="e">
        <f t="shared" si="79"/>
        <v>#N/A</v>
      </c>
      <c r="JN25" s="1">
        <v>111</v>
      </c>
      <c r="JO25" s="1">
        <v>69</v>
      </c>
      <c r="JP25" s="1">
        <v>22</v>
      </c>
      <c r="JQ25" s="1">
        <v>18</v>
      </c>
      <c r="JR25" s="1">
        <v>1</v>
      </c>
      <c r="JS25" s="1">
        <v>1</v>
      </c>
      <c r="JT25" s="11">
        <f t="shared" si="80"/>
        <v>0.6216216216216216</v>
      </c>
      <c r="JU25" s="11">
        <f t="shared" si="81"/>
        <v>0.1981981981981982</v>
      </c>
      <c r="JV25" s="11">
        <f t="shared" si="82"/>
        <v>0.16216216216216217</v>
      </c>
      <c r="JW25" s="11">
        <f t="shared" si="83"/>
        <v>9.0090090090090089E-3</v>
      </c>
      <c r="JX25" s="11">
        <f t="shared" si="84"/>
        <v>9.0090090090090089E-3</v>
      </c>
      <c r="JY25" s="29">
        <f>(JN25/J25)*100000</f>
        <v>8.7911391653169755</v>
      </c>
      <c r="JZ25" s="9">
        <v>11846793</v>
      </c>
      <c r="KA25" s="9">
        <v>589245</v>
      </c>
      <c r="KB25" s="9">
        <v>326219</v>
      </c>
      <c r="KC25" s="9">
        <v>2638201</v>
      </c>
      <c r="KD25" s="9">
        <v>1462001</v>
      </c>
      <c r="KE25" s="9"/>
      <c r="KF25" s="9"/>
      <c r="KG25" s="9">
        <v>0</v>
      </c>
      <c r="KH25" s="9">
        <f t="shared" si="85"/>
        <v>3227446</v>
      </c>
      <c r="KI25" s="9">
        <f t="shared" si="86"/>
        <v>326219</v>
      </c>
      <c r="KJ25" s="9">
        <f t="shared" si="87"/>
        <v>16862459</v>
      </c>
      <c r="KK25" t="e">
        <v>#N/A</v>
      </c>
      <c r="KL25" s="8" t="e">
        <v>#N/A</v>
      </c>
      <c r="KM25" s="8" t="e">
        <v>#N/A</v>
      </c>
      <c r="KN25" s="8" t="e">
        <v>#N/A</v>
      </c>
      <c r="KO25" s="8" t="e">
        <v>#N/A</v>
      </c>
      <c r="KP25" s="8" t="e">
        <v>#N/A</v>
      </c>
      <c r="KQ25" s="8" t="e">
        <v>#N/A</v>
      </c>
      <c r="KR25" s="8" t="e">
        <v>#N/A</v>
      </c>
      <c r="KS25" s="8" t="e">
        <v>#N/A</v>
      </c>
      <c r="KT25" s="13" t="e">
        <f t="shared" si="154"/>
        <v>#N/A</v>
      </c>
      <c r="KU25" s="13" t="e">
        <f t="shared" si="155"/>
        <v>#N/A</v>
      </c>
      <c r="KV25" s="13" t="e">
        <f t="shared" si="156"/>
        <v>#N/A</v>
      </c>
      <c r="KW25" s="13" t="e">
        <f t="shared" si="157"/>
        <v>#N/A</v>
      </c>
      <c r="KX25" s="17" t="e">
        <v>#N/A</v>
      </c>
      <c r="KY25" s="15" t="e">
        <f t="shared" si="158"/>
        <v>#N/A</v>
      </c>
      <c r="KZ25" s="8" t="e">
        <v>#N/A</v>
      </c>
      <c r="LA25" s="8" t="e">
        <v>#N/A</v>
      </c>
      <c r="LB25" s="8" t="e">
        <v>#N/A</v>
      </c>
      <c r="LC25" s="8" t="e">
        <v>#N/A</v>
      </c>
      <c r="LD25" s="8" t="e">
        <v>#N/A</v>
      </c>
      <c r="LE25" s="8" t="e">
        <v>#N/A</v>
      </c>
      <c r="LF25" s="13" t="e">
        <f t="shared" si="159"/>
        <v>#N/A</v>
      </c>
      <c r="LG25" s="13" t="e">
        <f t="shared" si="160"/>
        <v>#N/A</v>
      </c>
      <c r="LH25" s="13" t="e">
        <f t="shared" si="161"/>
        <v>#N/A</v>
      </c>
      <c r="LI25" s="13" t="e">
        <f t="shared" si="162"/>
        <v>#N/A</v>
      </c>
      <c r="LJ25" s="13" t="e">
        <f t="shared" si="163"/>
        <v>#N/A</v>
      </c>
      <c r="LK25" s="17" t="e">
        <v>#N/A</v>
      </c>
      <c r="LL25" s="17" t="e">
        <v>#N/A</v>
      </c>
      <c r="LM25" s="13" t="e">
        <f t="shared" si="195"/>
        <v>#N/A</v>
      </c>
      <c r="LN25" s="27" t="e">
        <v>#N/A</v>
      </c>
      <c r="LO25" s="27" t="e">
        <v>#N/A</v>
      </c>
      <c r="LP25" s="27" t="e">
        <v>#N/A</v>
      </c>
      <c r="LQ25" s="27" t="e">
        <v>#N/A</v>
      </c>
      <c r="LR25" s="27" t="e">
        <v>#N/A</v>
      </c>
      <c r="LS25" s="11" t="e">
        <f t="shared" si="90"/>
        <v>#N/A</v>
      </c>
      <c r="LT25" s="11" t="e">
        <f t="shared" si="91"/>
        <v>#N/A</v>
      </c>
      <c r="LU25" s="11" t="e">
        <f t="shared" si="92"/>
        <v>#N/A</v>
      </c>
      <c r="LV25" s="11" t="e">
        <f t="shared" si="93"/>
        <v>#N/A</v>
      </c>
      <c r="LW25" s="11" t="e">
        <f t="shared" si="94"/>
        <v>#N/A</v>
      </c>
      <c r="LX25" s="25">
        <v>457.20803159460002</v>
      </c>
      <c r="LY25" s="25">
        <v>414.66530618370001</v>
      </c>
      <c r="LZ25" s="25">
        <v>42.542725410899997</v>
      </c>
      <c r="MA25" s="25">
        <v>2766.3927853338701</v>
      </c>
      <c r="MB25" s="22">
        <v>0.90695105406936105</v>
      </c>
      <c r="MC25" s="22">
        <v>0.99434463641775805</v>
      </c>
      <c r="MD25" s="1">
        <v>366</v>
      </c>
      <c r="ME25" s="1">
        <v>148</v>
      </c>
      <c r="MF25" s="1">
        <v>208</v>
      </c>
      <c r="MG25" s="1">
        <v>9</v>
      </c>
      <c r="MH25" s="1">
        <v>1</v>
      </c>
      <c r="MI25" s="1">
        <v>0</v>
      </c>
      <c r="MJ25" s="11">
        <f t="shared" si="95"/>
        <v>0.40437158469945356</v>
      </c>
      <c r="MK25" s="11">
        <f t="shared" si="96"/>
        <v>0.56830601092896171</v>
      </c>
      <c r="ML25" s="11">
        <f t="shared" si="97"/>
        <v>2.4590163934426229E-2</v>
      </c>
      <c r="MM25" s="11">
        <f t="shared" si="98"/>
        <v>2.7322404371584699E-3</v>
      </c>
      <c r="MN25" s="11">
        <f t="shared" si="99"/>
        <v>0</v>
      </c>
      <c r="MO25" s="26" t="e">
        <v>#N/A</v>
      </c>
      <c r="MP25" s="26" t="e">
        <v>#N/A</v>
      </c>
      <c r="MQ25" s="26" t="e">
        <v>#N/A</v>
      </c>
      <c r="MR25" s="26" t="e">
        <v>#N/A</v>
      </c>
      <c r="MS25" s="9">
        <v>308235.81309499999</v>
      </c>
      <c r="MT25" s="9">
        <v>33099.707999999999</v>
      </c>
      <c r="MU25" s="9">
        <v>4750862.92</v>
      </c>
      <c r="MV25" s="9">
        <v>2580581.4758000001</v>
      </c>
      <c r="MW25" s="9">
        <v>7672779.9168950003</v>
      </c>
      <c r="MX25" s="13">
        <v>7.0999999999999994E-2</v>
      </c>
      <c r="MY25" s="13">
        <v>0.10649999999999998</v>
      </c>
      <c r="MZ25" s="13">
        <v>0.20649999999999999</v>
      </c>
      <c r="NA25" s="13">
        <v>0.1225</v>
      </c>
      <c r="NB25" s="13">
        <v>0.34799999999999998</v>
      </c>
      <c r="NC25" s="8">
        <v>2925</v>
      </c>
      <c r="ND25" s="8">
        <v>4851</v>
      </c>
      <c r="NE25" s="8">
        <v>1152</v>
      </c>
      <c r="NF25" s="8">
        <v>1402</v>
      </c>
      <c r="NG25" s="8">
        <v>5874</v>
      </c>
      <c r="NH25" s="38">
        <f t="shared" si="100"/>
        <v>0.18051098494198964</v>
      </c>
      <c r="NI25" s="38">
        <f t="shared" si="101"/>
        <v>0.29937052579609974</v>
      </c>
      <c r="NJ25" s="38">
        <f t="shared" si="102"/>
        <v>7.1093557146383615E-2</v>
      </c>
      <c r="NK25" s="38">
        <f t="shared" si="103"/>
        <v>8.6521846457664781E-2</v>
      </c>
      <c r="NL25" s="38">
        <f t="shared" si="104"/>
        <v>0.36250308565786227</v>
      </c>
      <c r="NM25" s="8" t="e">
        <v>#N/A</v>
      </c>
      <c r="NN25" s="8" t="e">
        <v>#N/A</v>
      </c>
      <c r="NO25" s="11" t="e">
        <f t="shared" si="105"/>
        <v>#N/A</v>
      </c>
      <c r="NP25" s="13">
        <v>0.221</v>
      </c>
      <c r="NQ25" s="13">
        <v>0.24100000000000002</v>
      </c>
      <c r="NR25" s="13" t="e">
        <v>#N/A</v>
      </c>
      <c r="NS25" s="9">
        <v>1431</v>
      </c>
      <c r="NT25" s="39">
        <v>116.54205</v>
      </c>
      <c r="NU25" s="8">
        <v>4958</v>
      </c>
      <c r="NV25" s="16">
        <v>401.43409000000003</v>
      </c>
      <c r="NW25" s="8" t="e">
        <v>#N/A</v>
      </c>
      <c r="NX25" s="25" t="e">
        <v>#N/A</v>
      </c>
      <c r="NY25" s="39" t="e">
        <v>#N/A</v>
      </c>
    </row>
    <row r="26" spans="1:389" x14ac:dyDescent="0.25">
      <c r="A26" s="3" t="s">
        <v>46</v>
      </c>
      <c r="B26" s="3" t="s">
        <v>1</v>
      </c>
      <c r="C26" s="3" t="s">
        <v>77</v>
      </c>
      <c r="D26" s="3" t="s">
        <v>93</v>
      </c>
      <c r="E26" s="3" t="s">
        <v>17</v>
      </c>
      <c r="F26" s="3" t="s">
        <v>18</v>
      </c>
      <c r="G26" s="3">
        <v>39035</v>
      </c>
      <c r="H26" s="3">
        <v>2021</v>
      </c>
      <c r="I26" s="3" t="str">
        <f t="shared" si="53"/>
        <v>Sum of 2021</v>
      </c>
      <c r="J26" s="8">
        <v>1247735</v>
      </c>
      <c r="K26" s="8">
        <v>1249387</v>
      </c>
      <c r="L26" s="8">
        <v>257093</v>
      </c>
      <c r="M26" s="8">
        <v>283777</v>
      </c>
      <c r="N26" s="8">
        <v>471143</v>
      </c>
      <c r="O26" s="8">
        <v>237374</v>
      </c>
      <c r="P26" s="13">
        <f t="shared" si="106"/>
        <v>0.2057753122131093</v>
      </c>
      <c r="Q26" s="13">
        <f t="shared" si="107"/>
        <v>0.22713298601634241</v>
      </c>
      <c r="R26" s="13">
        <f t="shared" si="108"/>
        <v>0.37709932951119229</v>
      </c>
      <c r="S26" s="13">
        <f t="shared" si="109"/>
        <v>0.189992372259356</v>
      </c>
      <c r="T26" s="15">
        <v>40.200000000000003</v>
      </c>
      <c r="U26" s="15">
        <v>38.6</v>
      </c>
      <c r="V26" s="15">
        <v>41.8</v>
      </c>
      <c r="W26" s="17">
        <v>713107</v>
      </c>
      <c r="X26" s="17">
        <v>354829</v>
      </c>
      <c r="Y26" s="17">
        <v>41564</v>
      </c>
      <c r="Z26" s="17">
        <v>5534</v>
      </c>
      <c r="AA26" s="17">
        <v>51411</v>
      </c>
      <c r="AB26" s="17">
        <v>82942</v>
      </c>
      <c r="AC26" s="17">
        <v>536280</v>
      </c>
      <c r="AD26" s="13">
        <f t="shared" si="1"/>
        <v>0.5707655034028688</v>
      </c>
      <c r="AE26" s="13">
        <f t="shared" si="2"/>
        <v>0.2840024748136486</v>
      </c>
      <c r="AF26" s="13">
        <f t="shared" si="3"/>
        <v>3.3267514389056396E-2</v>
      </c>
      <c r="AG26" s="13">
        <f t="shared" si="4"/>
        <v>4.4293721641092791E-3</v>
      </c>
      <c r="AH26" s="13">
        <f t="shared" si="5"/>
        <v>4.1148979459526953E-2</v>
      </c>
      <c r="AI26" s="13">
        <f t="shared" si="6"/>
        <v>6.638615577078999E-2</v>
      </c>
      <c r="AJ26" s="13">
        <f t="shared" si="7"/>
        <v>0.42923449659713125</v>
      </c>
      <c r="AK26" s="17">
        <v>557572</v>
      </c>
      <c r="AL26" s="17">
        <v>218669</v>
      </c>
      <c r="AM26" s="17">
        <v>180553</v>
      </c>
      <c r="AN26" s="17">
        <v>68404</v>
      </c>
      <c r="AO26" s="17">
        <v>89946</v>
      </c>
      <c r="AP26" s="13">
        <f t="shared" si="110"/>
        <v>0.3921807407832531</v>
      </c>
      <c r="AQ26" s="13">
        <f t="shared" si="164"/>
        <v>0.32382006270042257</v>
      </c>
      <c r="AR26" s="13">
        <f t="shared" si="165"/>
        <v>0.12268191372594033</v>
      </c>
      <c r="AS26" s="13">
        <f t="shared" si="166"/>
        <v>0.16131728279038401</v>
      </c>
      <c r="AT26" s="19">
        <v>2.19</v>
      </c>
      <c r="AU26" s="17">
        <v>1181365</v>
      </c>
      <c r="AV26" s="17">
        <v>1044352</v>
      </c>
      <c r="AW26" s="17">
        <v>49499</v>
      </c>
      <c r="AX26" s="17">
        <v>47672</v>
      </c>
      <c r="AY26" s="17">
        <v>22689</v>
      </c>
      <c r="AZ26" s="17">
        <v>17153</v>
      </c>
      <c r="BA26" s="13">
        <f t="shared" si="167"/>
        <v>0.88402144976362085</v>
      </c>
      <c r="BB26" s="13">
        <f t="shared" si="168"/>
        <v>4.1899836206422229E-2</v>
      </c>
      <c r="BC26" s="13">
        <f t="shared" si="169"/>
        <v>4.0353320100053748E-2</v>
      </c>
      <c r="BD26" s="13">
        <f t="shared" si="170"/>
        <v>1.9205749281551426E-2</v>
      </c>
      <c r="BE26" s="13">
        <f t="shared" si="171"/>
        <v>1.4519644648351695E-2</v>
      </c>
      <c r="BF26" s="13">
        <f t="shared" si="9"/>
        <v>0.1159785502363791</v>
      </c>
      <c r="BG26" s="17">
        <v>1236275</v>
      </c>
      <c r="BH26" s="17">
        <v>1065841</v>
      </c>
      <c r="BI26" s="17">
        <v>117696</v>
      </c>
      <c r="BJ26" s="17">
        <v>24003</v>
      </c>
      <c r="BK26" s="17">
        <v>24099</v>
      </c>
      <c r="BL26" s="17">
        <v>4636</v>
      </c>
      <c r="BM26" s="13">
        <f t="shared" si="111"/>
        <v>0.86213908717720567</v>
      </c>
      <c r="BN26" s="13">
        <f t="shared" si="172"/>
        <v>9.5202119269579985E-2</v>
      </c>
      <c r="BO26" s="13">
        <f t="shared" si="173"/>
        <v>1.9415583102465068E-2</v>
      </c>
      <c r="BP26" s="13">
        <f t="shared" si="174"/>
        <v>1.9493235728296698E-2</v>
      </c>
      <c r="BQ26" s="13">
        <f t="shared" si="175"/>
        <v>3.7499747224525289E-3</v>
      </c>
      <c r="BR26" s="13">
        <f t="shared" si="56"/>
        <v>0.13786091282279428</v>
      </c>
      <c r="BS26" s="17">
        <v>917051</v>
      </c>
      <c r="BT26" s="17">
        <v>216471</v>
      </c>
      <c r="BU26" s="17">
        <v>24348</v>
      </c>
      <c r="BV26" s="17">
        <v>91517</v>
      </c>
      <c r="BW26" s="13">
        <f t="shared" si="112"/>
        <v>0.73400075396974673</v>
      </c>
      <c r="BX26" s="13">
        <f t="shared" si="176"/>
        <v>0.17326176757081674</v>
      </c>
      <c r="BY26" s="13">
        <f t="shared" si="177"/>
        <v>1.9487956894060847E-2</v>
      </c>
      <c r="BZ26" s="13">
        <f t="shared" si="178"/>
        <v>7.3249521565375661E-2</v>
      </c>
      <c r="CA26" s="13">
        <f t="shared" si="113"/>
        <v>0.26599924603025327</v>
      </c>
      <c r="CB26" s="8">
        <v>1222603</v>
      </c>
      <c r="CC26" s="8">
        <v>194841</v>
      </c>
      <c r="CD26" s="13">
        <f t="shared" si="114"/>
        <v>0.1593657139725651</v>
      </c>
      <c r="CE26" s="8">
        <v>252817</v>
      </c>
      <c r="CF26" s="8">
        <v>58341</v>
      </c>
      <c r="CG26" s="13">
        <f t="shared" si="115"/>
        <v>0.23076375401970595</v>
      </c>
      <c r="CH26" s="5">
        <v>55132</v>
      </c>
      <c r="CI26" s="5">
        <f>CH26*VLOOKUP(H26,'R-CPI-U-RS'!$A$44:$O$54,15,FALSE)</f>
        <v>63874.123246492985</v>
      </c>
      <c r="CJ26" s="5">
        <v>110702595</v>
      </c>
      <c r="CK26" s="5">
        <v>101258606</v>
      </c>
      <c r="CL26" s="9">
        <v>31738</v>
      </c>
      <c r="CM26" s="9">
        <v>16371</v>
      </c>
      <c r="CN26" s="9">
        <v>5835</v>
      </c>
      <c r="CO26" s="9">
        <v>4163</v>
      </c>
      <c r="CP26" s="9">
        <v>3282</v>
      </c>
      <c r="CQ26" s="9">
        <v>1128</v>
      </c>
      <c r="CR26" s="9">
        <v>683</v>
      </c>
      <c r="CS26" s="9">
        <v>317</v>
      </c>
      <c r="CT26" s="20">
        <v>40348412000</v>
      </c>
      <c r="CU26" s="20">
        <f>CT26*VLOOKUP(H26,'R-CPI-U-RS'!$A$44:$P$54,16,FALSE)</f>
        <v>45412178135.270546</v>
      </c>
      <c r="CV26" s="9">
        <v>2629</v>
      </c>
      <c r="CW26" s="9">
        <v>1004637</v>
      </c>
      <c r="CX26" s="9">
        <v>110074</v>
      </c>
      <c r="CY26" s="9">
        <v>53553</v>
      </c>
      <c r="CZ26" s="9">
        <v>53595</v>
      </c>
      <c r="DA26" s="11">
        <f t="shared" si="116"/>
        <v>0.82222007612989712</v>
      </c>
      <c r="DB26" s="11">
        <f t="shared" si="117"/>
        <v>9.0087317767434699E-2</v>
      </c>
      <c r="DC26" s="11">
        <f t="shared" si="118"/>
        <v>4.3829116125510388E-2</v>
      </c>
      <c r="DD26" s="11">
        <f t="shared" si="119"/>
        <v>4.3863489977157756E-2</v>
      </c>
      <c r="DE26" s="9">
        <v>631443</v>
      </c>
      <c r="DF26" s="9">
        <v>570195</v>
      </c>
      <c r="DG26" s="9">
        <v>10</v>
      </c>
      <c r="DH26" s="9">
        <v>223</v>
      </c>
      <c r="DI26" s="9">
        <v>1576</v>
      </c>
      <c r="DJ26" s="9">
        <v>22078</v>
      </c>
      <c r="DK26" s="9">
        <v>58784</v>
      </c>
      <c r="DL26" s="9">
        <v>35446</v>
      </c>
      <c r="DM26" s="9">
        <v>65430</v>
      </c>
      <c r="DN26" s="9">
        <v>18228</v>
      </c>
      <c r="DO26" s="9">
        <v>24018</v>
      </c>
      <c r="DP26" s="9">
        <v>45989</v>
      </c>
      <c r="DQ26" s="9">
        <v>11645</v>
      </c>
      <c r="DR26" s="9">
        <v>43300</v>
      </c>
      <c r="DS26" s="9">
        <v>21160</v>
      </c>
      <c r="DT26" s="9">
        <v>36521</v>
      </c>
      <c r="DU26" s="9">
        <v>22285</v>
      </c>
      <c r="DV26" s="9">
        <v>145478</v>
      </c>
      <c r="DW26" s="9">
        <v>9371</v>
      </c>
      <c r="DX26" s="9">
        <v>47116</v>
      </c>
      <c r="DY26" s="9">
        <v>22732</v>
      </c>
      <c r="DZ26" s="9">
        <v>53</v>
      </c>
      <c r="EA26" s="9">
        <f t="shared" si="183"/>
        <v>81095</v>
      </c>
      <c r="EB26" s="9">
        <f t="shared" si="184"/>
        <v>57634</v>
      </c>
      <c r="EC26" s="9">
        <f t="shared" si="185"/>
        <v>100981</v>
      </c>
      <c r="ED26" s="9">
        <f t="shared" si="186"/>
        <v>167763</v>
      </c>
      <c r="EE26" s="9">
        <f t="shared" si="187"/>
        <v>120680</v>
      </c>
      <c r="EF26" s="9">
        <f t="shared" si="188"/>
        <v>103290</v>
      </c>
      <c r="EG26" s="11">
        <f t="shared" si="189"/>
        <v>0.12842806080675531</v>
      </c>
      <c r="EH26" s="11">
        <f t="shared" si="190"/>
        <v>9.1273479949892544E-2</v>
      </c>
      <c r="EI26" s="11">
        <f t="shared" si="191"/>
        <v>0.15992100632994585</v>
      </c>
      <c r="EJ26" s="11">
        <f t="shared" si="192"/>
        <v>0.2656819380371625</v>
      </c>
      <c r="EK26" s="11">
        <f t="shared" si="193"/>
        <v>0.19111780477414431</v>
      </c>
      <c r="EL26" s="11">
        <f t="shared" si="194"/>
        <v>0.16357771010209948</v>
      </c>
      <c r="EM26" s="9">
        <v>1021604</v>
      </c>
      <c r="EN26" s="9">
        <v>644578</v>
      </c>
      <c r="EO26" s="14">
        <f t="shared" si="120"/>
        <v>0.63094702056765639</v>
      </c>
      <c r="EP26" s="9">
        <v>608322</v>
      </c>
      <c r="EQ26" s="9">
        <v>570195</v>
      </c>
      <c r="ER26" s="11">
        <f t="shared" si="58"/>
        <v>6.2675688204602162E-2</v>
      </c>
      <c r="ES26" s="9">
        <v>105877</v>
      </c>
      <c r="ET26" s="9">
        <v>887374</v>
      </c>
      <c r="EU26" s="9">
        <v>79997</v>
      </c>
      <c r="EV26" s="9">
        <v>240986</v>
      </c>
      <c r="EW26" s="9">
        <v>251313</v>
      </c>
      <c r="EX26" s="9">
        <v>131422</v>
      </c>
      <c r="EY26" s="9">
        <v>183656</v>
      </c>
      <c r="EZ26" s="13">
        <f t="shared" si="121"/>
        <v>9.0150263586717669E-2</v>
      </c>
      <c r="FA26" s="13">
        <f t="shared" si="122"/>
        <v>0.271572076711736</v>
      </c>
      <c r="FB26" s="13">
        <f t="shared" si="123"/>
        <v>0.28320978527655755</v>
      </c>
      <c r="FC26" s="13">
        <f t="shared" si="124"/>
        <v>0.14810215309441116</v>
      </c>
      <c r="FD26" s="13">
        <f t="shared" si="125"/>
        <v>0.20696572133057764</v>
      </c>
      <c r="FE26" s="13">
        <f t="shared" si="126"/>
        <v>0.35506787442498877</v>
      </c>
      <c r="FF26" s="9">
        <v>0</v>
      </c>
      <c r="FG26" s="9">
        <v>37470</v>
      </c>
      <c r="FH26" s="9">
        <v>771</v>
      </c>
      <c r="FI26" s="9">
        <v>18853</v>
      </c>
      <c r="FJ26" s="9">
        <v>1134</v>
      </c>
      <c r="FK26" s="9">
        <f t="shared" si="59"/>
        <v>37470</v>
      </c>
      <c r="FL26" s="9">
        <f t="shared" si="60"/>
        <v>19624</v>
      </c>
      <c r="FM26" s="9">
        <f t="shared" si="61"/>
        <v>1134</v>
      </c>
      <c r="FN26" s="9">
        <v>296158</v>
      </c>
      <c r="FO26" s="9">
        <v>130051</v>
      </c>
      <c r="FP26" s="9">
        <v>411937</v>
      </c>
      <c r="FQ26" s="9">
        <f t="shared" si="62"/>
        <v>166107</v>
      </c>
      <c r="FR26" s="8">
        <v>615415</v>
      </c>
      <c r="FS26" s="8">
        <v>57843</v>
      </c>
      <c r="FT26" s="13">
        <f t="shared" si="127"/>
        <v>9.3990234232184791E-2</v>
      </c>
      <c r="FU26" s="8">
        <v>557572</v>
      </c>
      <c r="FV26" s="8">
        <v>325598</v>
      </c>
      <c r="FW26" s="8">
        <v>231974</v>
      </c>
      <c r="FX26" s="13">
        <f t="shared" si="128"/>
        <v>0.5839568701441249</v>
      </c>
      <c r="FY26" s="13">
        <f t="shared" si="129"/>
        <v>0.4160431298558751</v>
      </c>
      <c r="FZ26" s="17">
        <v>46241</v>
      </c>
      <c r="GA26" s="17">
        <v>69088</v>
      </c>
      <c r="GB26" s="17">
        <v>152020</v>
      </c>
      <c r="GC26" s="17">
        <v>177923</v>
      </c>
      <c r="GD26" s="17">
        <v>170143</v>
      </c>
      <c r="GE26" s="13">
        <f t="shared" si="63"/>
        <v>7.513791506544365E-2</v>
      </c>
      <c r="GF26" s="13">
        <f t="shared" si="64"/>
        <v>0.11226245704118359</v>
      </c>
      <c r="GG26" s="13">
        <f t="shared" si="65"/>
        <v>0.24702030337252098</v>
      </c>
      <c r="GH26" s="13">
        <f t="shared" si="66"/>
        <v>0.28911060016411688</v>
      </c>
      <c r="GI26" s="13">
        <f t="shared" si="67"/>
        <v>0.27646872435673486</v>
      </c>
      <c r="GJ26">
        <v>1957</v>
      </c>
      <c r="GK26" s="8">
        <v>397521</v>
      </c>
      <c r="GL26" s="8">
        <v>65818</v>
      </c>
      <c r="GM26" s="8">
        <v>57603</v>
      </c>
      <c r="GN26" s="8">
        <v>90912</v>
      </c>
      <c r="GO26" s="8">
        <v>3561</v>
      </c>
      <c r="GP26" s="13">
        <f t="shared" si="130"/>
        <v>0.64593973172574604</v>
      </c>
      <c r="GQ26" s="13">
        <f t="shared" si="131"/>
        <v>0.10694896939463613</v>
      </c>
      <c r="GR26" s="13">
        <f t="shared" si="132"/>
        <v>9.3600253487484061E-2</v>
      </c>
      <c r="GS26" s="13">
        <f t="shared" si="133"/>
        <v>0.14772470609263669</v>
      </c>
      <c r="GT26" s="13">
        <f t="shared" si="134"/>
        <v>5.7863392994970874E-3</v>
      </c>
      <c r="GU26" s="21">
        <v>176041.32446526701</v>
      </c>
      <c r="GV26" s="21">
        <f>GU26*VLOOKUP(H26,'R-CPI-U-RS'!$A$44:$O$54,15,FALSE)</f>
        <v>203955.69279856212</v>
      </c>
      <c r="GW26" s="9">
        <v>752</v>
      </c>
      <c r="GX26" s="9">
        <v>12</v>
      </c>
      <c r="GY26" s="9">
        <v>15</v>
      </c>
      <c r="GZ26" s="9">
        <v>5</v>
      </c>
      <c r="HA26" s="9">
        <f t="shared" si="69"/>
        <v>32</v>
      </c>
      <c r="HB26" s="8">
        <v>83531</v>
      </c>
      <c r="HC26" s="8">
        <v>221163</v>
      </c>
      <c r="HD26" s="8">
        <v>138236</v>
      </c>
      <c r="HE26" s="8">
        <v>104173</v>
      </c>
      <c r="HF26" s="8">
        <v>10469</v>
      </c>
      <c r="HG26" s="13">
        <f t="shared" si="135"/>
        <v>0.14981204221158881</v>
      </c>
      <c r="HH26" s="13">
        <f t="shared" si="179"/>
        <v>0.39665370570975589</v>
      </c>
      <c r="HI26" s="13">
        <f t="shared" si="180"/>
        <v>0.24792493166801777</v>
      </c>
      <c r="HJ26" s="13">
        <f t="shared" si="181"/>
        <v>0.18683326996334107</v>
      </c>
      <c r="HK26" s="13">
        <f t="shared" si="182"/>
        <v>1.8776050447296494E-2</v>
      </c>
      <c r="HL26" s="5">
        <v>930</v>
      </c>
      <c r="HM26" s="5">
        <f>HL26*VLOOKUP(H26,'R-CPI-U-RS'!$A$44:$O$54,15,FALSE)</f>
        <v>1077.4674348697395</v>
      </c>
      <c r="HN26" s="17">
        <v>72642</v>
      </c>
      <c r="HO26" s="17">
        <v>126038</v>
      </c>
      <c r="HP26" s="17">
        <v>58118</v>
      </c>
      <c r="HQ26" s="17">
        <v>23700</v>
      </c>
      <c r="HR26" s="17">
        <v>42659</v>
      </c>
      <c r="HS26" s="17">
        <v>2441</v>
      </c>
      <c r="HT26" s="13">
        <f t="shared" si="136"/>
        <v>0.2231033360155775</v>
      </c>
      <c r="HU26" s="13">
        <f t="shared" si="137"/>
        <v>0.38709697234012491</v>
      </c>
      <c r="HV26" s="13">
        <f t="shared" si="138"/>
        <v>0.17849618240898285</v>
      </c>
      <c r="HW26" s="13">
        <f t="shared" si="139"/>
        <v>7.2789144896467428E-2</v>
      </c>
      <c r="HX26" s="13">
        <f t="shared" si="140"/>
        <v>0.1310173895417048</v>
      </c>
      <c r="HY26" s="13">
        <f t="shared" si="141"/>
        <v>7.4969747971424883E-3</v>
      </c>
      <c r="HZ26" s="13">
        <v>0.16699999999999998</v>
      </c>
      <c r="IA26" s="17">
        <v>9481</v>
      </c>
      <c r="IB26" s="17">
        <v>50605</v>
      </c>
      <c r="IC26" s="17">
        <v>53453</v>
      </c>
      <c r="ID26" s="17">
        <v>29328</v>
      </c>
      <c r="IE26" s="17">
        <v>71882</v>
      </c>
      <c r="IF26" s="17">
        <v>17225</v>
      </c>
      <c r="IG26" s="13">
        <f t="shared" si="142"/>
        <v>4.0870959676515474E-2</v>
      </c>
      <c r="IH26" s="13">
        <f t="shared" si="143"/>
        <v>0.21814944778294118</v>
      </c>
      <c r="II26" s="13">
        <f t="shared" si="144"/>
        <v>0.230426685749265</v>
      </c>
      <c r="IJ26" s="13">
        <f t="shared" si="145"/>
        <v>0.12642796175433454</v>
      </c>
      <c r="IK26" s="13">
        <f t="shared" si="146"/>
        <v>0.30987093381154784</v>
      </c>
      <c r="IL26" s="13">
        <f t="shared" si="147"/>
        <v>7.4254011225395947E-2</v>
      </c>
      <c r="IM26" s="13">
        <v>0.28800000000000003</v>
      </c>
      <c r="IN26" s="17">
        <v>671682</v>
      </c>
      <c r="IO26" s="17">
        <v>485200</v>
      </c>
      <c r="IP26" s="17">
        <v>46788</v>
      </c>
      <c r="IQ26" s="17">
        <v>13214</v>
      </c>
      <c r="IR26" s="17">
        <v>16820</v>
      </c>
      <c r="IS26" s="17">
        <v>9377</v>
      </c>
      <c r="IT26" s="17">
        <v>100283</v>
      </c>
      <c r="IU26" s="13">
        <f t="shared" si="148"/>
        <v>0.72236564326571207</v>
      </c>
      <c r="IV26" s="13">
        <f t="shared" si="149"/>
        <v>6.9657963143273161E-2</v>
      </c>
      <c r="IW26" s="13">
        <f t="shared" si="150"/>
        <v>1.9673000020843198E-2</v>
      </c>
      <c r="IX26" s="13">
        <f t="shared" si="151"/>
        <v>2.5041611953275509E-2</v>
      </c>
      <c r="IY26" s="13">
        <f t="shared" si="152"/>
        <v>1.3960475343987184E-2</v>
      </c>
      <c r="IZ26" s="13">
        <f t="shared" si="153"/>
        <v>0.14930130627290891</v>
      </c>
      <c r="JA26" s="17">
        <v>671682</v>
      </c>
      <c r="JB26" s="17">
        <v>485200</v>
      </c>
      <c r="JC26" s="17">
        <v>46788</v>
      </c>
      <c r="JD26" s="17">
        <v>13214</v>
      </c>
      <c r="JE26" s="17">
        <v>18153</v>
      </c>
      <c r="JF26" s="17">
        <v>8044</v>
      </c>
      <c r="JG26" s="17">
        <v>100283</v>
      </c>
      <c r="JH26" s="13">
        <f t="shared" si="74"/>
        <v>0.72236564326571207</v>
      </c>
      <c r="JI26" s="13">
        <f t="shared" si="75"/>
        <v>6.9657963143273161E-2</v>
      </c>
      <c r="JJ26" s="13">
        <f t="shared" si="76"/>
        <v>1.9673000020843198E-2</v>
      </c>
      <c r="JK26" s="13">
        <f t="shared" si="77"/>
        <v>2.7026182032568985E-2</v>
      </c>
      <c r="JL26" s="13">
        <f t="shared" si="78"/>
        <v>1.197590526469371E-2</v>
      </c>
      <c r="JM26" s="13">
        <f t="shared" si="79"/>
        <v>0.14930130627290891</v>
      </c>
      <c r="JN26" s="1">
        <v>129</v>
      </c>
      <c r="JO26" s="1">
        <v>86</v>
      </c>
      <c r="JP26" s="1">
        <v>18</v>
      </c>
      <c r="JQ26" s="1">
        <v>19</v>
      </c>
      <c r="JR26" s="1">
        <v>4</v>
      </c>
      <c r="JS26" s="1">
        <v>2</v>
      </c>
      <c r="JT26" s="11">
        <f t="shared" si="80"/>
        <v>0.66666666666666663</v>
      </c>
      <c r="JU26" s="11">
        <f t="shared" si="81"/>
        <v>0.13953488372093023</v>
      </c>
      <c r="JV26" s="11">
        <f t="shared" si="82"/>
        <v>0.14728682170542637</v>
      </c>
      <c r="JW26" s="11">
        <f t="shared" si="83"/>
        <v>3.1007751937984496E-2</v>
      </c>
      <c r="JX26" s="11">
        <f t="shared" si="84"/>
        <v>1.5503875968992248E-2</v>
      </c>
      <c r="JY26" s="29">
        <f>(JN26/J26)*100000</f>
        <v>10.338733785619542</v>
      </c>
      <c r="JZ26" s="9">
        <v>11184684</v>
      </c>
      <c r="KA26" s="9">
        <v>465123</v>
      </c>
      <c r="KB26" s="9">
        <v>391199</v>
      </c>
      <c r="KC26" s="9">
        <v>2420125</v>
      </c>
      <c r="KD26" s="9">
        <v>1411832</v>
      </c>
      <c r="KE26" s="9"/>
      <c r="KF26" s="9"/>
      <c r="KG26" s="9">
        <v>0</v>
      </c>
      <c r="KH26" s="9">
        <f t="shared" si="85"/>
        <v>2885248</v>
      </c>
      <c r="KI26" s="9">
        <f t="shared" si="86"/>
        <v>391199</v>
      </c>
      <c r="KJ26" s="9">
        <f t="shared" si="87"/>
        <v>15872963</v>
      </c>
      <c r="KK26" t="e">
        <v>#N/A</v>
      </c>
      <c r="KL26" s="8" t="e">
        <v>#N/A</v>
      </c>
      <c r="KM26" s="8" t="e">
        <v>#N/A</v>
      </c>
      <c r="KN26" s="8" t="e">
        <v>#N/A</v>
      </c>
      <c r="KO26" s="8">
        <v>480602</v>
      </c>
      <c r="KP26" s="8">
        <v>122580</v>
      </c>
      <c r="KQ26" s="8">
        <v>212330</v>
      </c>
      <c r="KR26" s="8">
        <v>128936</v>
      </c>
      <c r="KS26" s="8">
        <v>16756</v>
      </c>
      <c r="KT26" s="13">
        <f t="shared" si="154"/>
        <v>0.25505511837237466</v>
      </c>
      <c r="KU26" s="13">
        <f t="shared" si="155"/>
        <v>0.44180007573834484</v>
      </c>
      <c r="KV26" s="13">
        <f t="shared" si="156"/>
        <v>0.26828019858427554</v>
      </c>
      <c r="KW26" s="13">
        <f t="shared" si="157"/>
        <v>3.4864607305004972E-2</v>
      </c>
      <c r="KX26" s="17">
        <v>11128145</v>
      </c>
      <c r="KY26" s="15">
        <f t="shared" si="158"/>
        <v>23.1545956945664</v>
      </c>
      <c r="KZ26" s="8">
        <v>577596</v>
      </c>
      <c r="LA26" s="8">
        <v>24757</v>
      </c>
      <c r="LB26" s="8">
        <v>158016</v>
      </c>
      <c r="LC26" s="8">
        <v>248592</v>
      </c>
      <c r="LD26" s="8">
        <v>97205</v>
      </c>
      <c r="LE26" s="8">
        <v>49026</v>
      </c>
      <c r="LF26" s="13">
        <f t="shared" si="159"/>
        <v>4.2862138934480154E-2</v>
      </c>
      <c r="LG26" s="13">
        <f t="shared" si="160"/>
        <v>0.27357530176801781</v>
      </c>
      <c r="LH26" s="13">
        <f t="shared" si="161"/>
        <v>0.43039079218000126</v>
      </c>
      <c r="LI26" s="13">
        <f t="shared" si="162"/>
        <v>0.16829237044577872</v>
      </c>
      <c r="LJ26" s="13">
        <f t="shared" si="163"/>
        <v>8.4879396671722104E-2</v>
      </c>
      <c r="LK26" s="17" t="e">
        <v>#N/A</v>
      </c>
      <c r="LL26" s="17" t="e">
        <v>#N/A</v>
      </c>
      <c r="LM26" s="13" t="e">
        <f t="shared" si="195"/>
        <v>#N/A</v>
      </c>
      <c r="LN26" s="27" t="e">
        <v>#N/A</v>
      </c>
      <c r="LO26" s="27" t="e">
        <v>#N/A</v>
      </c>
      <c r="LP26" s="27" t="e">
        <v>#N/A</v>
      </c>
      <c r="LQ26" s="27" t="e">
        <v>#N/A</v>
      </c>
      <c r="LR26" s="27" t="e">
        <v>#N/A</v>
      </c>
      <c r="LS26" s="11" t="e">
        <f t="shared" si="90"/>
        <v>#N/A</v>
      </c>
      <c r="LT26" s="11" t="e">
        <f t="shared" si="91"/>
        <v>#N/A</v>
      </c>
      <c r="LU26" s="11" t="e">
        <f t="shared" si="92"/>
        <v>#N/A</v>
      </c>
      <c r="LV26" s="11" t="e">
        <f t="shared" si="93"/>
        <v>#N/A</v>
      </c>
      <c r="LW26" s="11" t="e">
        <f t="shared" si="94"/>
        <v>#N/A</v>
      </c>
      <c r="LX26" s="25" t="e">
        <v>#N/A</v>
      </c>
      <c r="LY26" s="25" t="e">
        <v>#N/A</v>
      </c>
      <c r="LZ26" s="25" t="e">
        <v>#N/A</v>
      </c>
      <c r="MA26" s="25" t="e">
        <v>#N/A</v>
      </c>
      <c r="MB26" s="22" t="e">
        <v>#N/A</v>
      </c>
      <c r="MC26" s="22" t="e">
        <v>#N/A</v>
      </c>
      <c r="MD26" s="1">
        <v>365</v>
      </c>
      <c r="ME26" s="1">
        <v>100</v>
      </c>
      <c r="MF26" s="1">
        <v>261</v>
      </c>
      <c r="MG26" s="1">
        <v>4</v>
      </c>
      <c r="MH26" s="1">
        <v>0</v>
      </c>
      <c r="MI26" s="1">
        <v>0</v>
      </c>
      <c r="MJ26" s="11">
        <f t="shared" si="95"/>
        <v>0.27397260273972601</v>
      </c>
      <c r="MK26" s="11">
        <f t="shared" si="96"/>
        <v>0.71506849315068488</v>
      </c>
      <c r="ML26" s="11">
        <f t="shared" si="97"/>
        <v>1.0958904109589041E-2</v>
      </c>
      <c r="MM26" s="11">
        <f t="shared" si="98"/>
        <v>0</v>
      </c>
      <c r="MN26" s="11">
        <f t="shared" si="99"/>
        <v>0</v>
      </c>
      <c r="MO26" s="26" t="e">
        <v>#N/A</v>
      </c>
      <c r="MP26" s="26" t="e">
        <v>#N/A</v>
      </c>
      <c r="MQ26" s="26" t="e">
        <v>#N/A</v>
      </c>
      <c r="MR26" s="26" t="e">
        <v>#N/A</v>
      </c>
      <c r="MS26" s="9">
        <v>346477.10275730002</v>
      </c>
      <c r="MT26" s="9">
        <v>92909.328999999998</v>
      </c>
      <c r="MU26" s="9">
        <v>4891244.17</v>
      </c>
      <c r="MV26" s="9">
        <v>3423712.89769</v>
      </c>
      <c r="MW26" s="9">
        <v>8754343.4994472992</v>
      </c>
      <c r="MX26" s="13">
        <v>6.5000000000000002E-2</v>
      </c>
      <c r="MY26" s="13">
        <v>0.10649999999999998</v>
      </c>
      <c r="MZ26" s="13">
        <v>0.18350000000000002</v>
      </c>
      <c r="NA26" s="13">
        <v>0.126</v>
      </c>
      <c r="NB26" s="13">
        <v>0.34600000000000003</v>
      </c>
      <c r="NC26" s="8">
        <v>2946</v>
      </c>
      <c r="ND26" s="8">
        <v>4669</v>
      </c>
      <c r="NE26" s="8">
        <v>1053</v>
      </c>
      <c r="NF26" s="8">
        <v>1555</v>
      </c>
      <c r="NG26" s="8">
        <v>5797</v>
      </c>
      <c r="NH26" s="38">
        <f t="shared" si="100"/>
        <v>0.18389513108614233</v>
      </c>
      <c r="NI26" s="38">
        <f t="shared" si="101"/>
        <v>0.29144818976279652</v>
      </c>
      <c r="NJ26" s="38">
        <f t="shared" si="102"/>
        <v>6.5730337078651682E-2</v>
      </c>
      <c r="NK26" s="38">
        <f t="shared" si="103"/>
        <v>9.7066167290886393E-2</v>
      </c>
      <c r="NL26" s="38">
        <f t="shared" si="104"/>
        <v>0.3618601747815231</v>
      </c>
      <c r="NM26" s="8">
        <v>1234798</v>
      </c>
      <c r="NN26" s="8">
        <v>198562</v>
      </c>
      <c r="NO26" s="11">
        <f t="shared" si="105"/>
        <v>0.16080524911766944</v>
      </c>
      <c r="NP26" s="13">
        <v>0.22399999999999998</v>
      </c>
      <c r="NQ26" s="13">
        <v>0.255</v>
      </c>
      <c r="NR26" s="13" t="e">
        <v>#N/A</v>
      </c>
      <c r="NS26" s="9">
        <v>1390</v>
      </c>
      <c r="NT26" s="39">
        <v>111.25456</v>
      </c>
      <c r="NU26" s="8">
        <v>5393</v>
      </c>
      <c r="NV26" s="16">
        <v>439.21123</v>
      </c>
      <c r="NW26" s="8" t="e">
        <v>#N/A</v>
      </c>
      <c r="NX26" s="25" t="e">
        <v>#N/A</v>
      </c>
      <c r="NY26" s="39" t="e">
        <v>#N/A</v>
      </c>
    </row>
    <row r="27" spans="1:389" x14ac:dyDescent="0.25">
      <c r="A27" s="3" t="s">
        <v>46</v>
      </c>
      <c r="B27" s="3" t="s">
        <v>1</v>
      </c>
      <c r="C27" s="3" t="s">
        <v>77</v>
      </c>
      <c r="D27" s="3" t="s">
        <v>93</v>
      </c>
      <c r="E27" s="3" t="s">
        <v>17</v>
      </c>
      <c r="F27" s="3" t="s">
        <v>18</v>
      </c>
      <c r="G27" s="3">
        <v>39035</v>
      </c>
      <c r="H27" s="3">
        <v>2022</v>
      </c>
      <c r="I27" s="3" t="str">
        <f t="shared" si="53"/>
        <v>Sum of 2022</v>
      </c>
      <c r="J27" s="8">
        <v>1239720</v>
      </c>
      <c r="K27" s="8">
        <v>1236041</v>
      </c>
      <c r="L27" s="8">
        <v>251041</v>
      </c>
      <c r="M27" s="8">
        <v>280684</v>
      </c>
      <c r="N27" s="8">
        <v>462030</v>
      </c>
      <c r="O27" s="8">
        <v>242286</v>
      </c>
      <c r="P27" s="13">
        <f t="shared" si="106"/>
        <v>0.20310086801327787</v>
      </c>
      <c r="Q27" s="13">
        <f t="shared" si="107"/>
        <v>0.2270830821954935</v>
      </c>
      <c r="R27" s="13">
        <f t="shared" si="108"/>
        <v>0.3737982801541373</v>
      </c>
      <c r="S27" s="13">
        <f t="shared" si="109"/>
        <v>0.19601776963709133</v>
      </c>
      <c r="T27" s="15">
        <v>40.5</v>
      </c>
      <c r="U27" s="15">
        <v>39</v>
      </c>
      <c r="V27" s="15">
        <v>42.3</v>
      </c>
      <c r="W27" s="17">
        <v>702925</v>
      </c>
      <c r="X27" s="17">
        <v>355635</v>
      </c>
      <c r="Y27" s="17">
        <v>40138</v>
      </c>
      <c r="Z27" s="17">
        <v>5502</v>
      </c>
      <c r="AA27" s="17">
        <v>47012</v>
      </c>
      <c r="AB27" s="17">
        <v>84829</v>
      </c>
      <c r="AC27" s="17">
        <v>533116</v>
      </c>
      <c r="AD27" s="13">
        <f t="shared" si="1"/>
        <v>0.56869068259062605</v>
      </c>
      <c r="AE27" s="13">
        <f t="shared" si="2"/>
        <v>0.28772103837979485</v>
      </c>
      <c r="AF27" s="13">
        <f t="shared" si="3"/>
        <v>3.2473032852470107E-2</v>
      </c>
      <c r="AG27" s="13">
        <f t="shared" si="4"/>
        <v>4.4513086540009595E-3</v>
      </c>
      <c r="AH27" s="13">
        <f t="shared" si="5"/>
        <v>3.803433704869013E-2</v>
      </c>
      <c r="AI27" s="13">
        <f t="shared" si="6"/>
        <v>6.8629600474417921E-2</v>
      </c>
      <c r="AJ27" s="13">
        <f t="shared" si="7"/>
        <v>0.43130931740937395</v>
      </c>
      <c r="AK27" s="17">
        <v>554982</v>
      </c>
      <c r="AL27" s="17">
        <v>215070</v>
      </c>
      <c r="AM27" s="17">
        <v>181805</v>
      </c>
      <c r="AN27" s="17">
        <v>72430</v>
      </c>
      <c r="AO27" s="17">
        <v>85677</v>
      </c>
      <c r="AP27" s="13">
        <f t="shared" si="110"/>
        <v>0.3875260819269814</v>
      </c>
      <c r="AQ27" s="13">
        <f t="shared" si="164"/>
        <v>0.32758720102633959</v>
      </c>
      <c r="AR27" s="13">
        <f t="shared" si="165"/>
        <v>0.13050873722030623</v>
      </c>
      <c r="AS27" s="13">
        <f t="shared" si="166"/>
        <v>0.15437797982637275</v>
      </c>
      <c r="AT27" s="19">
        <v>2.1800000000000002</v>
      </c>
      <c r="AU27" s="17">
        <v>1170194</v>
      </c>
      <c r="AV27" s="17">
        <v>1024412</v>
      </c>
      <c r="AW27" s="17">
        <v>50278</v>
      </c>
      <c r="AX27" s="17">
        <v>54930</v>
      </c>
      <c r="AY27" s="17">
        <v>20174</v>
      </c>
      <c r="AZ27" s="17">
        <v>20400</v>
      </c>
      <c r="BA27" s="13">
        <f t="shared" si="167"/>
        <v>0.87542065674580449</v>
      </c>
      <c r="BB27" s="13">
        <f t="shared" si="168"/>
        <v>4.2965525374425093E-2</v>
      </c>
      <c r="BC27" s="13">
        <f t="shared" si="169"/>
        <v>4.6940934580078177E-2</v>
      </c>
      <c r="BD27" s="13">
        <f t="shared" si="170"/>
        <v>1.7239876464928038E-2</v>
      </c>
      <c r="BE27" s="13">
        <f t="shared" si="171"/>
        <v>1.7433006834764151E-2</v>
      </c>
      <c r="BF27" s="13">
        <f t="shared" si="9"/>
        <v>0.12457934325419547</v>
      </c>
      <c r="BG27" s="17">
        <v>1223958</v>
      </c>
      <c r="BH27" s="17">
        <v>1052165</v>
      </c>
      <c r="BI27" s="17">
        <v>109422</v>
      </c>
      <c r="BJ27" s="17">
        <v>26492</v>
      </c>
      <c r="BK27" s="17">
        <v>27926</v>
      </c>
      <c r="BL27" s="17">
        <v>7953</v>
      </c>
      <c r="BM27" s="13">
        <f t="shared" si="111"/>
        <v>0.85964142560447332</v>
      </c>
      <c r="BN27" s="13">
        <f t="shared" si="172"/>
        <v>8.9400126474928066E-2</v>
      </c>
      <c r="BO27" s="13">
        <f t="shared" si="173"/>
        <v>2.1644533554255947E-2</v>
      </c>
      <c r="BP27" s="13">
        <f t="shared" si="174"/>
        <v>2.2816142383970693E-2</v>
      </c>
      <c r="BQ27" s="13">
        <f t="shared" si="175"/>
        <v>6.4977719823719445E-3</v>
      </c>
      <c r="BR27" s="13">
        <f t="shared" si="56"/>
        <v>0.14035857439552665</v>
      </c>
      <c r="BS27" s="17">
        <v>901437</v>
      </c>
      <c r="BT27" s="17">
        <v>214476</v>
      </c>
      <c r="BU27" s="17">
        <v>26265</v>
      </c>
      <c r="BV27" s="17">
        <v>93863</v>
      </c>
      <c r="BW27" s="13">
        <f t="shared" si="112"/>
        <v>0.72929376938143642</v>
      </c>
      <c r="BX27" s="13">
        <f t="shared" si="176"/>
        <v>0.17351851597155757</v>
      </c>
      <c r="BY27" s="13">
        <f t="shared" si="177"/>
        <v>2.124929512855965E-2</v>
      </c>
      <c r="BZ27" s="13">
        <f t="shared" si="178"/>
        <v>7.593841951844639E-2</v>
      </c>
      <c r="CA27" s="13">
        <f t="shared" si="113"/>
        <v>0.27070623061856358</v>
      </c>
      <c r="CB27" s="8">
        <v>1212229</v>
      </c>
      <c r="CC27" s="8">
        <v>198417</v>
      </c>
      <c r="CD27" s="13">
        <f t="shared" si="114"/>
        <v>0.16367946980314776</v>
      </c>
      <c r="CE27" s="8">
        <v>248743</v>
      </c>
      <c r="CF27" s="8">
        <v>59606</v>
      </c>
      <c r="CG27" s="13">
        <f t="shared" si="115"/>
        <v>0.23962885387729504</v>
      </c>
      <c r="CH27" s="5">
        <v>60736</v>
      </c>
      <c r="CI27" s="5">
        <f>CH27*VLOOKUP(H27,'R-CPI-U-RS'!$A$44:$O$54,15,FALSE)</f>
        <v>65099.420625724219</v>
      </c>
      <c r="CJ27" s="5">
        <v>121815175</v>
      </c>
      <c r="CK27" s="5">
        <v>104557644</v>
      </c>
      <c r="CL27" s="9">
        <v>31728</v>
      </c>
      <c r="CM27" s="9">
        <v>15956</v>
      </c>
      <c r="CN27" s="9">
        <v>5904</v>
      </c>
      <c r="CO27" s="9">
        <v>4195</v>
      </c>
      <c r="CP27" s="9">
        <v>3416</v>
      </c>
      <c r="CQ27" s="9">
        <v>1248</v>
      </c>
      <c r="CR27" s="9">
        <v>739</v>
      </c>
      <c r="CS27" s="9">
        <v>320</v>
      </c>
      <c r="CT27" s="20">
        <v>44300951000</v>
      </c>
      <c r="CU27" s="20">
        <f>CT27*VLOOKUP(H27,'R-CPI-U-RS'!$A$44:$P$54,16,FALSE)</f>
        <v>46128429395.828499</v>
      </c>
      <c r="CV27" s="9">
        <v>2774</v>
      </c>
      <c r="CW27" s="9">
        <v>1002473</v>
      </c>
      <c r="CX27" s="9">
        <v>112947</v>
      </c>
      <c r="CY27" s="9">
        <v>46901</v>
      </c>
      <c r="CZ27" s="9">
        <v>46349</v>
      </c>
      <c r="DA27" s="11">
        <f t="shared" si="116"/>
        <v>0.82940173910165715</v>
      </c>
      <c r="DB27" s="11">
        <f t="shared" si="117"/>
        <v>9.3447342947206427E-2</v>
      </c>
      <c r="DC27" s="11">
        <f t="shared" si="118"/>
        <v>3.8803809145589778E-2</v>
      </c>
      <c r="DD27" s="11">
        <f t="shared" si="119"/>
        <v>3.8347108805546593E-2</v>
      </c>
      <c r="DE27" s="9">
        <v>662823</v>
      </c>
      <c r="DF27" s="9">
        <v>582140</v>
      </c>
      <c r="DG27" s="9">
        <v>24</v>
      </c>
      <c r="DH27" s="9">
        <v>216</v>
      </c>
      <c r="DI27" s="9">
        <v>1712</v>
      </c>
      <c r="DJ27" s="9">
        <v>24191</v>
      </c>
      <c r="DK27" s="9">
        <v>64632</v>
      </c>
      <c r="DL27" s="9">
        <v>36101</v>
      </c>
      <c r="DM27" s="9">
        <v>65305</v>
      </c>
      <c r="DN27" s="9">
        <v>19868</v>
      </c>
      <c r="DO27" s="9">
        <v>23752</v>
      </c>
      <c r="DP27" s="9">
        <v>44811</v>
      </c>
      <c r="DQ27" s="9">
        <v>12368</v>
      </c>
      <c r="DR27" s="9">
        <v>47578</v>
      </c>
      <c r="DS27" s="9">
        <v>24240</v>
      </c>
      <c r="DT27" s="9">
        <v>38594</v>
      </c>
      <c r="DU27" s="9">
        <v>22814</v>
      </c>
      <c r="DV27" s="9">
        <v>145246</v>
      </c>
      <c r="DW27" s="9">
        <v>12295</v>
      </c>
      <c r="DX27" s="9">
        <v>54975</v>
      </c>
      <c r="DY27" s="9">
        <v>24086</v>
      </c>
      <c r="DZ27" s="9">
        <v>15</v>
      </c>
      <c r="EA27" s="9">
        <f t="shared" si="183"/>
        <v>89063</v>
      </c>
      <c r="EB27" s="9">
        <f t="shared" si="184"/>
        <v>57179</v>
      </c>
      <c r="EC27" s="9">
        <f t="shared" si="185"/>
        <v>110412</v>
      </c>
      <c r="ED27" s="9">
        <f t="shared" si="186"/>
        <v>168060</v>
      </c>
      <c r="EE27" s="9">
        <f t="shared" si="187"/>
        <v>122986</v>
      </c>
      <c r="EF27" s="9">
        <f t="shared" si="188"/>
        <v>115123</v>
      </c>
      <c r="EG27" s="11">
        <f t="shared" si="189"/>
        <v>0.13436920565520508</v>
      </c>
      <c r="EH27" s="11">
        <f t="shared" si="190"/>
        <v>8.6265865849555617E-2</v>
      </c>
      <c r="EI27" s="11">
        <f t="shared" si="191"/>
        <v>0.16657840781022987</v>
      </c>
      <c r="EJ27" s="11">
        <f t="shared" si="192"/>
        <v>0.25355185320968043</v>
      </c>
      <c r="EK27" s="11">
        <f t="shared" si="193"/>
        <v>0.18554878149973672</v>
      </c>
      <c r="EL27" s="11">
        <f t="shared" si="194"/>
        <v>0.17368588597559229</v>
      </c>
      <c r="EM27" s="9">
        <v>1015431</v>
      </c>
      <c r="EN27" s="9">
        <v>642878</v>
      </c>
      <c r="EO27" s="14">
        <f t="shared" si="120"/>
        <v>0.63310850269491481</v>
      </c>
      <c r="EP27" s="9">
        <v>610670</v>
      </c>
      <c r="EQ27" s="9">
        <v>582140</v>
      </c>
      <c r="ER27" s="11">
        <f t="shared" si="58"/>
        <v>4.6719177297067156E-2</v>
      </c>
      <c r="ES27" s="9">
        <v>110115</v>
      </c>
      <c r="ET27" s="9">
        <v>881495</v>
      </c>
      <c r="EU27" s="9">
        <v>75322</v>
      </c>
      <c r="EV27" s="9">
        <v>232796</v>
      </c>
      <c r="EW27" s="9">
        <v>241166</v>
      </c>
      <c r="EX27" s="9">
        <v>143890</v>
      </c>
      <c r="EY27" s="9">
        <v>188321</v>
      </c>
      <c r="EZ27" s="13">
        <f t="shared" si="121"/>
        <v>8.5448017288810491E-2</v>
      </c>
      <c r="FA27" s="13">
        <f t="shared" si="122"/>
        <v>0.26409225236671791</v>
      </c>
      <c r="FB27" s="13">
        <f t="shared" si="123"/>
        <v>0.27358748489781565</v>
      </c>
      <c r="FC27" s="13">
        <f t="shared" si="124"/>
        <v>0.16323405124249146</v>
      </c>
      <c r="FD27" s="13">
        <f t="shared" si="125"/>
        <v>0.21363819420416452</v>
      </c>
      <c r="FE27" s="13">
        <f t="shared" si="126"/>
        <v>0.37687224544665598</v>
      </c>
      <c r="FF27" s="9">
        <v>0</v>
      </c>
      <c r="FG27" s="9">
        <v>36047</v>
      </c>
      <c r="FH27" s="9">
        <v>750</v>
      </c>
      <c r="FI27" s="9">
        <v>17215</v>
      </c>
      <c r="FJ27" s="9">
        <v>910</v>
      </c>
      <c r="FK27" s="9">
        <f t="shared" si="59"/>
        <v>36047</v>
      </c>
      <c r="FL27" s="9">
        <f t="shared" si="60"/>
        <v>17965</v>
      </c>
      <c r="FM27" s="9">
        <f t="shared" si="61"/>
        <v>910</v>
      </c>
      <c r="FN27" s="9">
        <v>312678</v>
      </c>
      <c r="FO27" s="9">
        <v>137264</v>
      </c>
      <c r="FP27" s="9">
        <v>429932</v>
      </c>
      <c r="FQ27" s="9">
        <f t="shared" si="62"/>
        <v>175414</v>
      </c>
      <c r="FR27" s="8">
        <v>615116</v>
      </c>
      <c r="FS27" s="8">
        <v>60134</v>
      </c>
      <c r="FT27" s="13">
        <f t="shared" si="127"/>
        <v>9.7760422424388246E-2</v>
      </c>
      <c r="FU27" s="8">
        <v>554982</v>
      </c>
      <c r="FV27" s="8">
        <v>330736</v>
      </c>
      <c r="FW27" s="8">
        <v>224246</v>
      </c>
      <c r="FX27" s="13">
        <f t="shared" si="128"/>
        <v>0.59594004850607762</v>
      </c>
      <c r="FY27" s="13">
        <f t="shared" si="129"/>
        <v>0.40405995149392232</v>
      </c>
      <c r="FZ27" s="17">
        <v>49838</v>
      </c>
      <c r="GA27" s="17">
        <v>69615</v>
      </c>
      <c r="GB27" s="17">
        <v>156074</v>
      </c>
      <c r="GC27" s="17">
        <v>166507</v>
      </c>
      <c r="GD27" s="17">
        <v>173082</v>
      </c>
      <c r="GE27" s="13">
        <f t="shared" si="63"/>
        <v>8.1022116153701085E-2</v>
      </c>
      <c r="GF27" s="13">
        <f t="shared" si="64"/>
        <v>0.11317377535294156</v>
      </c>
      <c r="GG27" s="13">
        <f t="shared" si="65"/>
        <v>0.253731003583064</v>
      </c>
      <c r="GH27" s="13">
        <f t="shared" si="66"/>
        <v>0.27069203207199943</v>
      </c>
      <c r="GI27" s="13">
        <f t="shared" si="67"/>
        <v>0.28138107283829389</v>
      </c>
      <c r="GJ27">
        <v>1957</v>
      </c>
      <c r="GK27" s="8">
        <v>398864</v>
      </c>
      <c r="GL27" s="8">
        <v>63194</v>
      </c>
      <c r="GM27" s="8">
        <v>59398</v>
      </c>
      <c r="GN27" s="8">
        <v>89981</v>
      </c>
      <c r="GO27" s="8">
        <v>3679</v>
      </c>
      <c r="GP27" s="13">
        <f t="shared" si="130"/>
        <v>0.64843704276916869</v>
      </c>
      <c r="GQ27" s="13">
        <f t="shared" si="131"/>
        <v>0.10273509386847358</v>
      </c>
      <c r="GR27" s="13">
        <f t="shared" si="132"/>
        <v>9.656390014241216E-2</v>
      </c>
      <c r="GS27" s="13">
        <f t="shared" si="133"/>
        <v>0.14628297751968736</v>
      </c>
      <c r="GT27" s="13">
        <f t="shared" si="134"/>
        <v>5.9809857002581625E-3</v>
      </c>
      <c r="GU27" s="21">
        <v>192486.976510534</v>
      </c>
      <c r="GV27" s="21">
        <f>GU27*VLOOKUP(H27,'R-CPI-U-RS'!$A$44:$O$54,15,FALSE)</f>
        <v>206315.70483458164</v>
      </c>
      <c r="GW27" s="9">
        <v>637</v>
      </c>
      <c r="GX27" s="9">
        <v>4</v>
      </c>
      <c r="GY27" s="9">
        <v>11</v>
      </c>
      <c r="GZ27" s="9">
        <v>608</v>
      </c>
      <c r="HA27" s="9">
        <f t="shared" si="69"/>
        <v>623</v>
      </c>
      <c r="HB27" s="8">
        <v>61823</v>
      </c>
      <c r="HC27" s="8">
        <v>201085</v>
      </c>
      <c r="HD27" s="8">
        <v>154248</v>
      </c>
      <c r="HE27" s="8">
        <v>128938</v>
      </c>
      <c r="HF27" s="8">
        <v>8888</v>
      </c>
      <c r="HG27" s="13">
        <f t="shared" si="135"/>
        <v>0.11139640564919223</v>
      </c>
      <c r="HH27" s="13">
        <f t="shared" si="179"/>
        <v>0.36232706646341684</v>
      </c>
      <c r="HI27" s="13">
        <f t="shared" si="180"/>
        <v>0.27793333837854201</v>
      </c>
      <c r="HJ27" s="13">
        <f t="shared" si="181"/>
        <v>0.23232825569117557</v>
      </c>
      <c r="HK27" s="13">
        <f t="shared" si="182"/>
        <v>1.6014933817673365E-2</v>
      </c>
      <c r="HL27" s="5">
        <v>1028</v>
      </c>
      <c r="HM27" s="5">
        <f>HL27*VLOOKUP(H27,'R-CPI-U-RS'!$A$44:$O$54,15,FALSE)</f>
        <v>1101.8539976825029</v>
      </c>
      <c r="HN27" s="17">
        <v>72308</v>
      </c>
      <c r="HO27" s="17">
        <v>122919</v>
      </c>
      <c r="HP27" s="17">
        <v>60421</v>
      </c>
      <c r="HQ27" s="17">
        <v>24389</v>
      </c>
      <c r="HR27" s="17">
        <v>47426</v>
      </c>
      <c r="HS27" s="17">
        <v>3273</v>
      </c>
      <c r="HT27" s="13">
        <f t="shared" si="136"/>
        <v>0.21862754583716318</v>
      </c>
      <c r="HU27" s="13">
        <f t="shared" si="137"/>
        <v>0.37165291954912677</v>
      </c>
      <c r="HV27" s="13">
        <f t="shared" si="138"/>
        <v>0.18268649315466112</v>
      </c>
      <c r="HW27" s="13">
        <f t="shared" si="139"/>
        <v>7.3741594504378116E-2</v>
      </c>
      <c r="HX27" s="13">
        <f t="shared" si="140"/>
        <v>0.14339533646170965</v>
      </c>
      <c r="HY27" s="13">
        <f t="shared" si="141"/>
        <v>9.8961104929611542E-3</v>
      </c>
      <c r="HZ27" s="13">
        <v>0.17100000000000001</v>
      </c>
      <c r="IA27" s="17">
        <v>9061</v>
      </c>
      <c r="IB27" s="17">
        <v>44704</v>
      </c>
      <c r="IC27" s="17">
        <v>49714</v>
      </c>
      <c r="ID27" s="17">
        <v>31645</v>
      </c>
      <c r="IE27" s="17">
        <v>72593</v>
      </c>
      <c r="IF27" s="17">
        <v>16529</v>
      </c>
      <c r="IG27" s="13">
        <f t="shared" si="142"/>
        <v>4.0406517842012789E-2</v>
      </c>
      <c r="IH27" s="13">
        <f t="shared" si="143"/>
        <v>0.19935249681153733</v>
      </c>
      <c r="II27" s="13">
        <f t="shared" si="144"/>
        <v>0.22169403244650965</v>
      </c>
      <c r="IJ27" s="13">
        <f t="shared" si="145"/>
        <v>0.14111734434504963</v>
      </c>
      <c r="IK27" s="13">
        <f t="shared" si="146"/>
        <v>0.32372037851288316</v>
      </c>
      <c r="IL27" s="13">
        <f t="shared" si="147"/>
        <v>7.370923004200744E-2</v>
      </c>
      <c r="IM27" s="13">
        <v>0.30099999999999999</v>
      </c>
      <c r="IN27" s="17">
        <v>690642</v>
      </c>
      <c r="IO27" s="17">
        <v>504593</v>
      </c>
      <c r="IP27" s="17">
        <v>46256</v>
      </c>
      <c r="IQ27" s="17">
        <v>16681</v>
      </c>
      <c r="IR27" s="17">
        <v>17245</v>
      </c>
      <c r="IS27" s="17">
        <v>10069</v>
      </c>
      <c r="IT27" s="17">
        <v>95798</v>
      </c>
      <c r="IU27" s="13">
        <f t="shared" si="148"/>
        <v>0.73061441383524317</v>
      </c>
      <c r="IV27" s="13">
        <f t="shared" si="149"/>
        <v>6.6975364950292632E-2</v>
      </c>
      <c r="IW27" s="13">
        <f t="shared" si="150"/>
        <v>2.4152889630228106E-2</v>
      </c>
      <c r="IX27" s="13">
        <f t="shared" si="151"/>
        <v>2.4969521112240496E-2</v>
      </c>
      <c r="IY27" s="13">
        <f t="shared" si="152"/>
        <v>1.4579188638976488E-2</v>
      </c>
      <c r="IZ27" s="13">
        <f t="shared" si="153"/>
        <v>0.13870862183301913</v>
      </c>
      <c r="JA27" s="17">
        <v>690642</v>
      </c>
      <c r="JB27" s="17">
        <v>504593</v>
      </c>
      <c r="JC27" s="17">
        <v>46256</v>
      </c>
      <c r="JD27" s="17">
        <v>16681</v>
      </c>
      <c r="JE27" s="17">
        <v>20125</v>
      </c>
      <c r="JF27" s="17">
        <v>7189</v>
      </c>
      <c r="JG27" s="17">
        <v>95798</v>
      </c>
      <c r="JH27" s="13">
        <f t="shared" si="74"/>
        <v>0.73061441383524317</v>
      </c>
      <c r="JI27" s="13">
        <f t="shared" si="75"/>
        <v>6.6975364950292632E-2</v>
      </c>
      <c r="JJ27" s="13">
        <f t="shared" si="76"/>
        <v>2.4152889630228106E-2</v>
      </c>
      <c r="JK27" s="13">
        <f t="shared" si="77"/>
        <v>2.9139554211878225E-2</v>
      </c>
      <c r="JL27" s="13">
        <f t="shared" si="78"/>
        <v>1.0409155539338761E-2</v>
      </c>
      <c r="JM27" s="13">
        <f t="shared" si="79"/>
        <v>0.13870862183301913</v>
      </c>
      <c r="JN27" s="1">
        <v>86</v>
      </c>
      <c r="JO27" s="1">
        <v>55</v>
      </c>
      <c r="JP27" s="1">
        <v>9</v>
      </c>
      <c r="JQ27" s="1">
        <v>21</v>
      </c>
      <c r="JR27" s="1">
        <v>1</v>
      </c>
      <c r="JS27" s="1">
        <v>0</v>
      </c>
      <c r="JT27" s="11">
        <f t="shared" si="80"/>
        <v>0.63953488372093026</v>
      </c>
      <c r="JU27" s="11">
        <f t="shared" si="81"/>
        <v>0.10465116279069768</v>
      </c>
      <c r="JV27" s="11">
        <f t="shared" si="82"/>
        <v>0.2441860465116279</v>
      </c>
      <c r="JW27" s="11">
        <f t="shared" si="83"/>
        <v>1.1627906976744186E-2</v>
      </c>
      <c r="JX27" s="11">
        <f t="shared" si="84"/>
        <v>0</v>
      </c>
      <c r="JY27" s="29">
        <f>(JN27/J27)*100000</f>
        <v>6.9370503016810243</v>
      </c>
      <c r="JZ27" s="9">
        <v>13557430</v>
      </c>
      <c r="KA27" s="9">
        <v>681390</v>
      </c>
      <c r="KB27" s="9">
        <v>496221</v>
      </c>
      <c r="KC27" s="9">
        <v>2808149</v>
      </c>
      <c r="KD27" s="9">
        <v>1538423</v>
      </c>
      <c r="KE27" s="9"/>
      <c r="KF27" s="9"/>
      <c r="KG27" s="9">
        <v>0</v>
      </c>
      <c r="KH27" s="9">
        <f t="shared" si="85"/>
        <v>3489539</v>
      </c>
      <c r="KI27" s="9">
        <f t="shared" si="86"/>
        <v>496221</v>
      </c>
      <c r="KJ27" s="9">
        <f t="shared" si="87"/>
        <v>19081613</v>
      </c>
      <c r="KK27" t="e">
        <v>#N/A</v>
      </c>
      <c r="KL27" s="8" t="e">
        <v>#N/A</v>
      </c>
      <c r="KM27" s="8" t="e">
        <v>#N/A</v>
      </c>
      <c r="KN27" s="8" t="e">
        <v>#N/A</v>
      </c>
      <c r="KO27" s="8">
        <v>501014</v>
      </c>
      <c r="KP27" s="8">
        <v>127716</v>
      </c>
      <c r="KQ27" s="8">
        <v>229296</v>
      </c>
      <c r="KR27" s="8">
        <v>125878</v>
      </c>
      <c r="KS27" s="8">
        <v>18124</v>
      </c>
      <c r="KT27" s="13">
        <f t="shared" si="154"/>
        <v>0.25491503231446627</v>
      </c>
      <c r="KU27" s="13">
        <f t="shared" si="155"/>
        <v>0.45766385769659129</v>
      </c>
      <c r="KV27" s="13">
        <f t="shared" si="156"/>
        <v>0.25124647215447071</v>
      </c>
      <c r="KW27" s="13">
        <f t="shared" si="157"/>
        <v>3.6174637834471689E-2</v>
      </c>
      <c r="KX27" s="17">
        <v>11510875</v>
      </c>
      <c r="KY27" s="15">
        <f t="shared" si="158"/>
        <v>22.97515638285557</v>
      </c>
      <c r="KZ27" s="8">
        <v>593418</v>
      </c>
      <c r="LA27" s="8">
        <v>27007</v>
      </c>
      <c r="LB27" s="8">
        <v>172793</v>
      </c>
      <c r="LC27" s="8">
        <v>251177</v>
      </c>
      <c r="LD27" s="8">
        <v>98949</v>
      </c>
      <c r="LE27" s="8">
        <v>43492</v>
      </c>
      <c r="LF27" s="13">
        <f t="shared" si="159"/>
        <v>4.5510921475250161E-2</v>
      </c>
      <c r="LG27" s="13">
        <f t="shared" si="160"/>
        <v>0.29118260652693378</v>
      </c>
      <c r="LH27" s="13">
        <f t="shared" si="161"/>
        <v>0.42327162303806087</v>
      </c>
      <c r="LI27" s="13">
        <f t="shared" si="162"/>
        <v>0.16674418369513563</v>
      </c>
      <c r="LJ27" s="13">
        <f t="shared" si="163"/>
        <v>7.3290665264619539E-2</v>
      </c>
      <c r="LK27" s="17" t="e">
        <v>#N/A</v>
      </c>
      <c r="LL27" s="17" t="e">
        <v>#N/A</v>
      </c>
      <c r="LM27" s="13" t="e">
        <f t="shared" si="195"/>
        <v>#N/A</v>
      </c>
      <c r="LN27" s="27" t="e">
        <v>#N/A</v>
      </c>
      <c r="LO27" s="27" t="e">
        <v>#N/A</v>
      </c>
      <c r="LP27" s="27" t="e">
        <v>#N/A</v>
      </c>
      <c r="LQ27" s="27" t="e">
        <v>#N/A</v>
      </c>
      <c r="LR27" s="27" t="e">
        <v>#N/A</v>
      </c>
      <c r="LS27" s="11" t="e">
        <f t="shared" si="90"/>
        <v>#N/A</v>
      </c>
      <c r="LT27" s="11" t="e">
        <f t="shared" si="91"/>
        <v>#N/A</v>
      </c>
      <c r="LU27" s="11" t="e">
        <f t="shared" si="92"/>
        <v>#N/A</v>
      </c>
      <c r="LV27" s="11" t="e">
        <f t="shared" si="93"/>
        <v>#N/A</v>
      </c>
      <c r="LW27" s="11" t="e">
        <f t="shared" si="94"/>
        <v>#N/A</v>
      </c>
      <c r="LX27" s="25" t="e">
        <v>#N/A</v>
      </c>
      <c r="LY27" s="25" t="e">
        <v>#N/A</v>
      </c>
      <c r="LZ27" s="25" t="e">
        <v>#N/A</v>
      </c>
      <c r="MA27" s="25" t="e">
        <v>#N/A</v>
      </c>
      <c r="MB27" s="22" t="e">
        <v>#N/A</v>
      </c>
      <c r="MC27" s="22" t="e">
        <v>#N/A</v>
      </c>
      <c r="MD27" s="1">
        <v>365</v>
      </c>
      <c r="ME27" s="1">
        <v>137</v>
      </c>
      <c r="MF27" s="1">
        <v>220</v>
      </c>
      <c r="MG27" s="1">
        <v>6</v>
      </c>
      <c r="MH27" s="1">
        <v>2</v>
      </c>
      <c r="MI27" s="1">
        <v>0</v>
      </c>
      <c r="MJ27" s="11">
        <f t="shared" si="95"/>
        <v>0.37534246575342467</v>
      </c>
      <c r="MK27" s="11">
        <f t="shared" si="96"/>
        <v>0.60273972602739723</v>
      </c>
      <c r="ML27" s="11">
        <f t="shared" si="97"/>
        <v>1.643835616438356E-2</v>
      </c>
      <c r="MM27" s="11">
        <f t="shared" si="98"/>
        <v>5.4794520547945206E-3</v>
      </c>
      <c r="MN27" s="11">
        <f t="shared" si="99"/>
        <v>0</v>
      </c>
      <c r="MO27" s="26" t="e">
        <v>#N/A</v>
      </c>
      <c r="MP27" s="26" t="e">
        <v>#N/A</v>
      </c>
      <c r="MQ27" s="26" t="e">
        <v>#N/A</v>
      </c>
      <c r="MR27" s="26" t="e">
        <v>#N/A</v>
      </c>
      <c r="MS27" s="9">
        <v>330123.391351</v>
      </c>
      <c r="MT27" s="9">
        <v>47612.862999999998</v>
      </c>
      <c r="MU27" s="9">
        <v>2816098.92</v>
      </c>
      <c r="MV27" s="9">
        <v>3895579.5963579998</v>
      </c>
      <c r="MW27" s="9">
        <v>7089414.7707089996</v>
      </c>
      <c r="MX27" s="13">
        <v>7.4999999999999997E-2</v>
      </c>
      <c r="MY27" s="13">
        <v>0.11800000000000001</v>
      </c>
      <c r="MZ27" s="13">
        <v>0.16600000000000001</v>
      </c>
      <c r="NA27" s="13">
        <v>0.129</v>
      </c>
      <c r="NB27" s="13">
        <v>0.373</v>
      </c>
      <c r="NC27" s="8">
        <v>2724</v>
      </c>
      <c r="ND27" s="8">
        <v>4569</v>
      </c>
      <c r="NE27" s="8">
        <v>1087</v>
      </c>
      <c r="NF27" s="8">
        <v>1431</v>
      </c>
      <c r="NG27" s="8">
        <v>4906</v>
      </c>
      <c r="NH27" s="38">
        <f t="shared" si="100"/>
        <v>0.18509207039478154</v>
      </c>
      <c r="NI27" s="38">
        <f t="shared" si="101"/>
        <v>0.31045729428552016</v>
      </c>
      <c r="NJ27" s="38">
        <f t="shared" si="102"/>
        <v>7.3860161717741388E-2</v>
      </c>
      <c r="NK27" s="38">
        <f t="shared" si="103"/>
        <v>9.7234490725011891E-2</v>
      </c>
      <c r="NL27" s="38">
        <f t="shared" si="104"/>
        <v>0.33335598287694501</v>
      </c>
      <c r="NM27" s="8">
        <v>1220747</v>
      </c>
      <c r="NN27" s="8">
        <v>187583</v>
      </c>
      <c r="NO27" s="11">
        <f t="shared" si="105"/>
        <v>0.15366247060201663</v>
      </c>
      <c r="NP27" s="13">
        <v>0.23199999999999998</v>
      </c>
      <c r="NQ27" s="13">
        <v>0.23100000000000001</v>
      </c>
      <c r="NR27" s="13" t="e">
        <v>#N/A</v>
      </c>
      <c r="NS27" s="9">
        <v>1390</v>
      </c>
      <c r="NT27" s="39">
        <v>111.25456</v>
      </c>
      <c r="NU27" s="8">
        <v>5585</v>
      </c>
      <c r="NV27" s="16">
        <v>447.01922000000002</v>
      </c>
      <c r="NW27" s="8" t="e">
        <v>#N/A</v>
      </c>
      <c r="NX27" s="25" t="e">
        <v>#N/A</v>
      </c>
      <c r="NY27" s="39">
        <v>75.358781870000001</v>
      </c>
    </row>
    <row r="28" spans="1:389" x14ac:dyDescent="0.25">
      <c r="A28" s="3" t="s">
        <v>46</v>
      </c>
      <c r="B28" s="3" t="s">
        <v>1</v>
      </c>
      <c r="C28" s="3" t="s">
        <v>77</v>
      </c>
      <c r="D28" s="3" t="s">
        <v>93</v>
      </c>
      <c r="E28" s="3" t="s">
        <v>17</v>
      </c>
      <c r="F28" s="3" t="s">
        <v>18</v>
      </c>
      <c r="G28" s="3">
        <v>39035</v>
      </c>
      <c r="H28" s="3">
        <v>2023</v>
      </c>
      <c r="I28" s="3" t="str">
        <f t="shared" si="53"/>
        <v>Sum of 2023</v>
      </c>
      <c r="J28" s="8">
        <v>1238679</v>
      </c>
      <c r="K28" s="8">
        <v>1233088</v>
      </c>
      <c r="L28" s="8">
        <v>250704</v>
      </c>
      <c r="M28" s="8">
        <v>277336</v>
      </c>
      <c r="N28" s="8">
        <v>458031</v>
      </c>
      <c r="O28" s="8">
        <v>247017</v>
      </c>
      <c r="P28" s="13">
        <f t="shared" si="106"/>
        <v>0.20331395650594281</v>
      </c>
      <c r="Q28" s="13">
        <f t="shared" si="107"/>
        <v>0.22491176623241813</v>
      </c>
      <c r="R28" s="13">
        <f t="shared" si="108"/>
        <v>0.37145037499351224</v>
      </c>
      <c r="S28" s="13">
        <f t="shared" si="109"/>
        <v>0.20032390226812685</v>
      </c>
      <c r="T28" s="15">
        <v>40.700000000000003</v>
      </c>
      <c r="U28" s="15">
        <v>39.200000000000003</v>
      </c>
      <c r="V28" s="15">
        <v>42.2</v>
      </c>
      <c r="W28" s="17">
        <v>695288</v>
      </c>
      <c r="X28" s="17">
        <v>351890</v>
      </c>
      <c r="Y28" s="17">
        <v>43104</v>
      </c>
      <c r="Z28" s="17">
        <v>7250</v>
      </c>
      <c r="AA28" s="17">
        <v>47185</v>
      </c>
      <c r="AB28" s="17">
        <v>88371</v>
      </c>
      <c r="AC28" s="17">
        <v>537800</v>
      </c>
      <c r="AD28" s="13">
        <f t="shared" si="1"/>
        <v>0.56385918928738255</v>
      </c>
      <c r="AE28" s="13">
        <f t="shared" si="2"/>
        <v>0.28537298230134428</v>
      </c>
      <c r="AF28" s="13">
        <f t="shared" si="3"/>
        <v>3.4956142627290188E-2</v>
      </c>
      <c r="AG28" s="13">
        <f t="shared" si="4"/>
        <v>5.8795479316966831E-3</v>
      </c>
      <c r="AH28" s="13">
        <f t="shared" si="5"/>
        <v>3.8265719883739037E-2</v>
      </c>
      <c r="AI28" s="13">
        <f t="shared" si="6"/>
        <v>7.1666417968547252E-2</v>
      </c>
      <c r="AJ28" s="13">
        <f t="shared" si="7"/>
        <v>0.43614081071261745</v>
      </c>
      <c r="AK28" s="17">
        <v>551306</v>
      </c>
      <c r="AL28" s="17">
        <v>227844</v>
      </c>
      <c r="AM28" s="17">
        <v>174590</v>
      </c>
      <c r="AN28" s="17">
        <v>65472</v>
      </c>
      <c r="AO28" s="17">
        <v>83400</v>
      </c>
      <c r="AP28" s="13">
        <f t="shared" si="110"/>
        <v>0.41328046493236059</v>
      </c>
      <c r="AQ28" s="13">
        <f t="shared" si="164"/>
        <v>0.31668438217614175</v>
      </c>
      <c r="AR28" s="13">
        <f t="shared" si="165"/>
        <v>0.11875800372207086</v>
      </c>
      <c r="AS28" s="13">
        <f t="shared" si="166"/>
        <v>0.15127714916942678</v>
      </c>
      <c r="AT28" s="19">
        <v>2.19</v>
      </c>
      <c r="AU28" s="17">
        <v>1167963</v>
      </c>
      <c r="AV28" s="17">
        <v>1025793</v>
      </c>
      <c r="AW28" s="17">
        <v>52102</v>
      </c>
      <c r="AX28" s="17">
        <v>49610</v>
      </c>
      <c r="AY28" s="17">
        <v>20286</v>
      </c>
      <c r="AZ28" s="17">
        <v>20172</v>
      </c>
      <c r="BA28" s="13">
        <f t="shared" si="167"/>
        <v>0.87827525358251934</v>
      </c>
      <c r="BB28" s="13">
        <f t="shared" si="168"/>
        <v>4.4609289849079123E-2</v>
      </c>
      <c r="BC28" s="13">
        <f t="shared" si="169"/>
        <v>4.2475660615961294E-2</v>
      </c>
      <c r="BD28" s="13">
        <f t="shared" si="170"/>
        <v>1.7368700892065929E-2</v>
      </c>
      <c r="BE28" s="13">
        <f t="shared" si="171"/>
        <v>1.7271095060374345E-2</v>
      </c>
      <c r="BF28" s="13">
        <f t="shared" si="9"/>
        <v>0.1217247464174807</v>
      </c>
      <c r="BG28" s="17">
        <v>1220025</v>
      </c>
      <c r="BH28" s="17">
        <v>1068582</v>
      </c>
      <c r="BI28" s="17">
        <v>104399</v>
      </c>
      <c r="BJ28" s="17">
        <v>21166</v>
      </c>
      <c r="BK28" s="17">
        <v>16698</v>
      </c>
      <c r="BL28" s="17">
        <v>9180</v>
      </c>
      <c r="BM28" s="13">
        <f t="shared" si="111"/>
        <v>0.87586893711194447</v>
      </c>
      <c r="BN28" s="13">
        <f t="shared" si="172"/>
        <v>8.5571197311530497E-2</v>
      </c>
      <c r="BO28" s="13">
        <f t="shared" si="173"/>
        <v>1.7348824819163541E-2</v>
      </c>
      <c r="BP28" s="13">
        <f t="shared" si="174"/>
        <v>1.3686604782688879E-2</v>
      </c>
      <c r="BQ28" s="13">
        <f t="shared" si="175"/>
        <v>7.5244359746726502E-3</v>
      </c>
      <c r="BR28" s="13">
        <f t="shared" si="56"/>
        <v>0.12413106288805556</v>
      </c>
      <c r="BS28" s="17">
        <v>898969</v>
      </c>
      <c r="BT28" s="17">
        <v>213539</v>
      </c>
      <c r="BU28" s="17">
        <v>23175</v>
      </c>
      <c r="BV28" s="17">
        <v>97405</v>
      </c>
      <c r="BW28" s="13">
        <f t="shared" si="112"/>
        <v>0.72903880339440497</v>
      </c>
      <c r="BX28" s="13">
        <f t="shared" si="176"/>
        <v>0.17317417734987284</v>
      </c>
      <c r="BY28" s="13">
        <f t="shared" si="177"/>
        <v>1.8794279078216639E-2</v>
      </c>
      <c r="BZ28" s="13">
        <f t="shared" si="178"/>
        <v>7.8992740177505585E-2</v>
      </c>
      <c r="CA28" s="13">
        <f t="shared" si="113"/>
        <v>0.27096119660559503</v>
      </c>
      <c r="CB28" s="8">
        <v>1208157</v>
      </c>
      <c r="CC28" s="8">
        <v>189886</v>
      </c>
      <c r="CD28" s="13">
        <f t="shared" si="114"/>
        <v>0.15716997045913736</v>
      </c>
      <c r="CE28" s="8">
        <v>247688</v>
      </c>
      <c r="CF28" s="8">
        <v>55956</v>
      </c>
      <c r="CG28" s="13">
        <f t="shared" si="115"/>
        <v>0.22591324569619844</v>
      </c>
      <c r="CH28" s="5">
        <v>61862</v>
      </c>
      <c r="CI28" s="5">
        <f>CH28*VLOOKUP(H28,'R-CPI-U-RS'!$A$44:$O$54,15,FALSE)</f>
        <v>63679.445804584902</v>
      </c>
      <c r="CJ28" s="5">
        <v>127777162</v>
      </c>
      <c r="CK28" s="5">
        <v>104356340</v>
      </c>
      <c r="CL28" s="9">
        <v>31496</v>
      </c>
      <c r="CM28" s="9">
        <v>15669</v>
      </c>
      <c r="CN28" s="9">
        <v>5830</v>
      </c>
      <c r="CO28" s="9">
        <v>4225</v>
      </c>
      <c r="CP28" s="9">
        <v>3451</v>
      </c>
      <c r="CQ28" s="9">
        <v>1307</v>
      </c>
      <c r="CR28" s="9">
        <v>748</v>
      </c>
      <c r="CS28" s="9">
        <v>324</v>
      </c>
      <c r="CT28" s="20">
        <v>47910165000</v>
      </c>
      <c r="CU28" s="20">
        <f>CT28*VLOOKUP(H28,'R-CPI-U-RS'!$A$44:$P$54,16,FALSE)</f>
        <v>47910165000</v>
      </c>
      <c r="CV28" s="9" t="e">
        <v>#N/A</v>
      </c>
      <c r="CW28" s="9">
        <v>990930</v>
      </c>
      <c r="CX28" s="9">
        <v>121321</v>
      </c>
      <c r="CY28" s="9">
        <v>53134</v>
      </c>
      <c r="CZ28" s="9">
        <v>39418</v>
      </c>
      <c r="DA28" s="11">
        <f t="shared" si="116"/>
        <v>0.82248301174548866</v>
      </c>
      <c r="DB28" s="11">
        <f t="shared" si="117"/>
        <v>0.10069779042714867</v>
      </c>
      <c r="DC28" s="11">
        <f t="shared" si="118"/>
        <v>4.4101815815531666E-2</v>
      </c>
      <c r="DD28" s="11">
        <f t="shared" si="119"/>
        <v>3.2717382011830977E-2</v>
      </c>
      <c r="DE28" s="9">
        <v>681543</v>
      </c>
      <c r="DF28" s="9">
        <v>592341</v>
      </c>
      <c r="DG28" s="9">
        <v>11</v>
      </c>
      <c r="DH28" s="9">
        <v>296</v>
      </c>
      <c r="DI28" s="9">
        <v>2028</v>
      </c>
      <c r="DJ28" s="9">
        <v>24184</v>
      </c>
      <c r="DK28" s="9">
        <v>64156</v>
      </c>
      <c r="DL28" s="9">
        <v>34760</v>
      </c>
      <c r="DM28" s="9">
        <v>67128</v>
      </c>
      <c r="DN28" s="9">
        <v>20964</v>
      </c>
      <c r="DO28" s="9">
        <v>25229</v>
      </c>
      <c r="DP28" s="9">
        <v>45164</v>
      </c>
      <c r="DQ28" s="9">
        <v>12972</v>
      </c>
      <c r="DR28" s="9">
        <v>47114</v>
      </c>
      <c r="DS28" s="9">
        <v>28446</v>
      </c>
      <c r="DT28" s="9">
        <v>39011</v>
      </c>
      <c r="DU28" s="9">
        <v>24522</v>
      </c>
      <c r="DV28" s="9">
        <v>150185</v>
      </c>
      <c r="DW28" s="9">
        <v>13262</v>
      </c>
      <c r="DX28" s="9">
        <v>57352</v>
      </c>
      <c r="DY28" s="9">
        <v>24735</v>
      </c>
      <c r="DZ28" s="9">
        <v>24</v>
      </c>
      <c r="EA28" s="9">
        <f t="shared" si="183"/>
        <v>88647</v>
      </c>
      <c r="EB28" s="9">
        <f t="shared" si="184"/>
        <v>58136</v>
      </c>
      <c r="EC28" s="9">
        <f t="shared" si="185"/>
        <v>114571</v>
      </c>
      <c r="ED28" s="9">
        <f t="shared" si="186"/>
        <v>174707</v>
      </c>
      <c r="EE28" s="9">
        <f t="shared" si="187"/>
        <v>124880</v>
      </c>
      <c r="EF28" s="9">
        <f t="shared" si="188"/>
        <v>120602</v>
      </c>
      <c r="EG28" s="11">
        <f t="shared" si="189"/>
        <v>0.13006809548333709</v>
      </c>
      <c r="EH28" s="11">
        <f t="shared" si="190"/>
        <v>8.5300560639607476E-2</v>
      </c>
      <c r="EI28" s="11">
        <f t="shared" si="191"/>
        <v>0.16810531397138551</v>
      </c>
      <c r="EJ28" s="11">
        <f t="shared" si="192"/>
        <v>0.25634039231567196</v>
      </c>
      <c r="EK28" s="11">
        <f t="shared" si="193"/>
        <v>0.18323128548015313</v>
      </c>
      <c r="EL28" s="11">
        <f t="shared" si="194"/>
        <v>0.17695435210984486</v>
      </c>
      <c r="EM28" s="9">
        <v>1013158</v>
      </c>
      <c r="EN28" s="9">
        <v>651182</v>
      </c>
      <c r="EO28" s="14">
        <f t="shared" si="120"/>
        <v>0.64272502413246502</v>
      </c>
      <c r="EP28" s="9">
        <v>615714</v>
      </c>
      <c r="EQ28" s="9">
        <v>592341</v>
      </c>
      <c r="ER28" s="11">
        <f t="shared" si="58"/>
        <v>3.7960806478332471E-2</v>
      </c>
      <c r="ES28" s="9">
        <v>110977</v>
      </c>
      <c r="ET28" s="9">
        <v>881523</v>
      </c>
      <c r="EU28" s="9">
        <v>76213</v>
      </c>
      <c r="EV28" s="9">
        <v>237050</v>
      </c>
      <c r="EW28" s="9">
        <v>238508</v>
      </c>
      <c r="EX28" s="9">
        <v>146603</v>
      </c>
      <c r="EY28" s="9">
        <v>183149</v>
      </c>
      <c r="EZ28" s="13">
        <f t="shared" si="121"/>
        <v>8.6456053897629448E-2</v>
      </c>
      <c r="FA28" s="13">
        <f t="shared" si="122"/>
        <v>0.26890960303928541</v>
      </c>
      <c r="FB28" s="13">
        <f t="shared" si="123"/>
        <v>0.27056355875002697</v>
      </c>
      <c r="FC28" s="13">
        <f t="shared" si="124"/>
        <v>0.16630649455544552</v>
      </c>
      <c r="FD28" s="13">
        <f t="shared" si="125"/>
        <v>0.20776428975761269</v>
      </c>
      <c r="FE28" s="13">
        <f t="shared" si="126"/>
        <v>0.37407078431305818</v>
      </c>
      <c r="FF28" s="9">
        <v>0</v>
      </c>
      <c r="FG28" s="9">
        <v>35833</v>
      </c>
      <c r="FH28" s="9">
        <v>623</v>
      </c>
      <c r="FI28" s="9">
        <v>18756</v>
      </c>
      <c r="FJ28" s="9">
        <v>925</v>
      </c>
      <c r="FK28" s="9">
        <f t="shared" si="59"/>
        <v>35833</v>
      </c>
      <c r="FL28" s="9">
        <f t="shared" si="60"/>
        <v>19379</v>
      </c>
      <c r="FM28" s="9">
        <f t="shared" si="61"/>
        <v>925</v>
      </c>
      <c r="FN28" s="9">
        <v>313262</v>
      </c>
      <c r="FO28" s="9">
        <v>138530</v>
      </c>
      <c r="FP28" s="9">
        <v>437925</v>
      </c>
      <c r="FQ28" s="9">
        <f t="shared" si="62"/>
        <v>174732</v>
      </c>
      <c r="FR28" s="8">
        <v>615233</v>
      </c>
      <c r="FS28" s="8">
        <v>63927</v>
      </c>
      <c r="FT28" s="13">
        <f t="shared" si="127"/>
        <v>0.10390697508098558</v>
      </c>
      <c r="FU28" s="8">
        <v>551306</v>
      </c>
      <c r="FV28" s="8">
        <v>338490</v>
      </c>
      <c r="FW28" s="8">
        <v>212816</v>
      </c>
      <c r="FX28" s="13">
        <f t="shared" si="128"/>
        <v>0.61397844391318068</v>
      </c>
      <c r="FY28" s="13">
        <f t="shared" si="129"/>
        <v>0.38602155608681932</v>
      </c>
      <c r="FZ28" s="17">
        <v>50637</v>
      </c>
      <c r="GA28" s="17">
        <v>66878</v>
      </c>
      <c r="GB28" s="17">
        <v>148330</v>
      </c>
      <c r="GC28" s="17">
        <v>168647</v>
      </c>
      <c r="GD28" s="17">
        <v>180741</v>
      </c>
      <c r="GE28" s="13">
        <f t="shared" si="63"/>
        <v>8.2305402993662569E-2</v>
      </c>
      <c r="GF28" s="13">
        <f t="shared" si="64"/>
        <v>0.10870353183265527</v>
      </c>
      <c r="GG28" s="13">
        <f t="shared" si="65"/>
        <v>0.24109564994075416</v>
      </c>
      <c r="GH28" s="13">
        <f t="shared" si="66"/>
        <v>0.27411891104670916</v>
      </c>
      <c r="GI28" s="13">
        <f t="shared" si="67"/>
        <v>0.29377650418621887</v>
      </c>
      <c r="GJ28">
        <v>1956</v>
      </c>
      <c r="GK28" s="8">
        <v>405683</v>
      </c>
      <c r="GL28" s="8">
        <v>62075</v>
      </c>
      <c r="GM28" s="8">
        <v>54584</v>
      </c>
      <c r="GN28" s="8">
        <v>88823</v>
      </c>
      <c r="GO28" s="8">
        <v>4068</v>
      </c>
      <c r="GP28" s="13">
        <f t="shared" si="130"/>
        <v>0.65939733401816869</v>
      </c>
      <c r="GQ28" s="13">
        <f t="shared" si="131"/>
        <v>0.10089673343269948</v>
      </c>
      <c r="GR28" s="13">
        <f t="shared" si="132"/>
        <v>8.8720858601537958E-2</v>
      </c>
      <c r="GS28" s="13">
        <f t="shared" si="133"/>
        <v>0.14437294488429586</v>
      </c>
      <c r="GT28" s="13">
        <f t="shared" si="134"/>
        <v>6.6121290632979697E-3</v>
      </c>
      <c r="GU28" s="21">
        <v>196837.068708209</v>
      </c>
      <c r="GV28" s="21">
        <f>GU28*VLOOKUP(H28,'R-CPI-U-RS'!$A$44:$O$54,15,FALSE)</f>
        <v>202619.9516526745</v>
      </c>
      <c r="GW28" s="9">
        <v>526</v>
      </c>
      <c r="GX28" s="9">
        <v>14</v>
      </c>
      <c r="GY28" s="9">
        <v>6</v>
      </c>
      <c r="GZ28" s="9">
        <v>735</v>
      </c>
      <c r="HA28" s="9">
        <f t="shared" si="69"/>
        <v>755</v>
      </c>
      <c r="HB28" s="8">
        <v>61031</v>
      </c>
      <c r="HC28" s="8">
        <v>174889</v>
      </c>
      <c r="HD28" s="8">
        <v>153401</v>
      </c>
      <c r="HE28" s="8">
        <v>153559</v>
      </c>
      <c r="HF28" s="8">
        <v>8426</v>
      </c>
      <c r="HG28" s="13">
        <f t="shared" si="135"/>
        <v>0.1107025862225334</v>
      </c>
      <c r="HH28" s="13">
        <f t="shared" si="179"/>
        <v>0.31722673070853574</v>
      </c>
      <c r="HI28" s="13">
        <f t="shared" si="180"/>
        <v>0.27825019136377982</v>
      </c>
      <c r="HJ28" s="13">
        <f t="shared" si="181"/>
        <v>0.27853678356484418</v>
      </c>
      <c r="HK28" s="13">
        <f t="shared" si="182"/>
        <v>1.5283708140306836E-2</v>
      </c>
      <c r="HL28" s="5">
        <v>1100</v>
      </c>
      <c r="HM28" s="5">
        <f>HL28*VLOOKUP(H28,'R-CPI-U-RS'!$A$44:$O$54,15,FALSE)</f>
        <v>1132.3169374582683</v>
      </c>
      <c r="HN28" s="17">
        <v>75673</v>
      </c>
      <c r="HO28" s="17">
        <v>127878</v>
      </c>
      <c r="HP28" s="17">
        <v>59573</v>
      </c>
      <c r="HQ28" s="17">
        <v>25753</v>
      </c>
      <c r="HR28" s="17">
        <v>46732</v>
      </c>
      <c r="HS28" s="17">
        <v>2881</v>
      </c>
      <c r="HT28" s="13">
        <f t="shared" si="136"/>
        <v>0.2235605187745576</v>
      </c>
      <c r="HU28" s="13">
        <f t="shared" si="137"/>
        <v>0.37778959496587788</v>
      </c>
      <c r="HV28" s="13">
        <f t="shared" si="138"/>
        <v>0.17599633667168899</v>
      </c>
      <c r="HW28" s="13">
        <f t="shared" si="139"/>
        <v>7.6082011285414641E-2</v>
      </c>
      <c r="HX28" s="13">
        <f t="shared" si="140"/>
        <v>0.13806020857336998</v>
      </c>
      <c r="HY28" s="13">
        <f t="shared" si="141"/>
        <v>8.5113297290909627E-3</v>
      </c>
      <c r="HZ28" s="13">
        <v>0.16800000000000001</v>
      </c>
      <c r="IA28" s="17">
        <v>7642</v>
      </c>
      <c r="IB28" s="17">
        <v>41009</v>
      </c>
      <c r="IC28" s="17">
        <v>48546</v>
      </c>
      <c r="ID28" s="17">
        <v>27955</v>
      </c>
      <c r="IE28" s="17">
        <v>72401</v>
      </c>
      <c r="IF28" s="17">
        <v>15263</v>
      </c>
      <c r="IG28" s="13">
        <f t="shared" si="142"/>
        <v>3.5908954213968877E-2</v>
      </c>
      <c r="IH28" s="13">
        <f t="shared" si="143"/>
        <v>0.19269697767085181</v>
      </c>
      <c r="II28" s="13">
        <f t="shared" si="144"/>
        <v>0.22811254792872715</v>
      </c>
      <c r="IJ28" s="13">
        <f t="shared" si="145"/>
        <v>0.13135760469137658</v>
      </c>
      <c r="IK28" s="13">
        <f t="shared" si="146"/>
        <v>0.3402046838583565</v>
      </c>
      <c r="IL28" s="13">
        <f t="shared" si="147"/>
        <v>7.1719231636719047E-2</v>
      </c>
      <c r="IM28" s="13">
        <v>0.30499999999999999</v>
      </c>
      <c r="IN28" s="17">
        <v>715989</v>
      </c>
      <c r="IO28" s="17">
        <v>534956</v>
      </c>
      <c r="IP28" s="17">
        <v>53102</v>
      </c>
      <c r="IQ28" s="17">
        <v>20603</v>
      </c>
      <c r="IR28" s="17">
        <v>15513</v>
      </c>
      <c r="IS28" s="17">
        <v>9636</v>
      </c>
      <c r="IT28" s="17">
        <v>82179</v>
      </c>
      <c r="IU28" s="13">
        <f t="shared" si="148"/>
        <v>0.74715673006149541</v>
      </c>
      <c r="IV28" s="13">
        <f t="shared" si="149"/>
        <v>7.4165943890199426E-2</v>
      </c>
      <c r="IW28" s="13">
        <f t="shared" si="150"/>
        <v>2.8775581747764283E-2</v>
      </c>
      <c r="IX28" s="13">
        <f t="shared" si="151"/>
        <v>2.1666533983063986E-2</v>
      </c>
      <c r="IY28" s="13">
        <f t="shared" si="152"/>
        <v>1.345830732036386E-2</v>
      </c>
      <c r="IZ28" s="13">
        <f t="shared" si="153"/>
        <v>0.11477690299711309</v>
      </c>
      <c r="JA28" s="17">
        <v>715989</v>
      </c>
      <c r="JB28" s="17">
        <v>534956</v>
      </c>
      <c r="JC28" s="17">
        <v>53102</v>
      </c>
      <c r="JD28" s="17">
        <v>20603</v>
      </c>
      <c r="JE28" s="17">
        <v>16788</v>
      </c>
      <c r="JF28" s="17">
        <v>8361</v>
      </c>
      <c r="JG28" s="17">
        <v>82179</v>
      </c>
      <c r="JH28" s="13">
        <f t="shared" si="74"/>
        <v>0.74715673006149541</v>
      </c>
      <c r="JI28" s="13">
        <f t="shared" si="75"/>
        <v>7.4165943890199426E-2</v>
      </c>
      <c r="JJ28" s="13">
        <f t="shared" si="76"/>
        <v>2.8775581747764283E-2</v>
      </c>
      <c r="JK28" s="13">
        <f t="shared" si="77"/>
        <v>2.3447287597993825E-2</v>
      </c>
      <c r="JL28" s="13">
        <f t="shared" si="78"/>
        <v>1.1677553705434022E-2</v>
      </c>
      <c r="JM28" s="13">
        <f t="shared" si="79"/>
        <v>0.11477690299711309</v>
      </c>
      <c r="JN28" s="1">
        <v>104</v>
      </c>
      <c r="JO28" s="1">
        <v>67</v>
      </c>
      <c r="JP28" s="1">
        <v>14</v>
      </c>
      <c r="JQ28" s="1">
        <v>22</v>
      </c>
      <c r="JR28" s="1">
        <v>0</v>
      </c>
      <c r="JS28" s="1">
        <v>1</v>
      </c>
      <c r="JT28" s="11">
        <f t="shared" si="80"/>
        <v>0.64423076923076927</v>
      </c>
      <c r="JU28" s="11">
        <f t="shared" si="81"/>
        <v>0.13461538461538461</v>
      </c>
      <c r="JV28" s="11">
        <f t="shared" si="82"/>
        <v>0.21153846153846154</v>
      </c>
      <c r="JW28" s="11">
        <f t="shared" si="83"/>
        <v>0</v>
      </c>
      <c r="JX28" s="11">
        <f t="shared" si="84"/>
        <v>9.6153846153846159E-3</v>
      </c>
      <c r="JY28" s="29">
        <f>(JN28/J28)*100000</f>
        <v>8.3960412665428255</v>
      </c>
      <c r="JZ28" s="9">
        <v>15963454</v>
      </c>
      <c r="KA28" s="9">
        <v>662113</v>
      </c>
      <c r="KB28" s="9">
        <v>603394</v>
      </c>
      <c r="KC28" s="9">
        <v>3472342</v>
      </c>
      <c r="KD28" s="9">
        <v>1714067</v>
      </c>
      <c r="KE28" s="9"/>
      <c r="KF28" s="9"/>
      <c r="KG28" s="9">
        <v>0</v>
      </c>
      <c r="KH28" s="9">
        <f t="shared" si="85"/>
        <v>4134455</v>
      </c>
      <c r="KI28" s="9">
        <f t="shared" si="86"/>
        <v>603394</v>
      </c>
      <c r="KJ28" s="9">
        <f t="shared" si="87"/>
        <v>22415370</v>
      </c>
      <c r="KK28" t="e">
        <v>#N/A</v>
      </c>
      <c r="KL28" s="8" t="e">
        <v>#N/A</v>
      </c>
      <c r="KM28" s="8" t="e">
        <v>#N/A</v>
      </c>
      <c r="KN28" s="8" t="e">
        <v>#N/A</v>
      </c>
      <c r="KO28" s="8">
        <v>517527</v>
      </c>
      <c r="KP28" s="8">
        <v>134470</v>
      </c>
      <c r="KQ28" s="8">
        <v>233734</v>
      </c>
      <c r="KR28" s="8">
        <v>129835</v>
      </c>
      <c r="KS28" s="8">
        <v>19488</v>
      </c>
      <c r="KT28" s="13">
        <f t="shared" si="154"/>
        <v>0.25983185418345323</v>
      </c>
      <c r="KU28" s="13">
        <f t="shared" si="155"/>
        <v>0.45163633974652528</v>
      </c>
      <c r="KV28" s="13">
        <f t="shared" si="156"/>
        <v>0.25087579971672974</v>
      </c>
      <c r="KW28" s="13">
        <f t="shared" si="157"/>
        <v>3.7656006353291714E-2</v>
      </c>
      <c r="KX28" s="17">
        <v>11875535</v>
      </c>
      <c r="KY28" s="15">
        <f t="shared" si="158"/>
        <v>22.946696500858891</v>
      </c>
      <c r="KZ28" s="8">
        <v>595339</v>
      </c>
      <c r="LA28" s="8">
        <v>26631</v>
      </c>
      <c r="LB28" s="8">
        <v>180785</v>
      </c>
      <c r="LC28" s="8">
        <v>256559</v>
      </c>
      <c r="LD28" s="8">
        <v>96085</v>
      </c>
      <c r="LE28" s="8">
        <v>35279</v>
      </c>
      <c r="LF28" s="13">
        <f t="shared" si="159"/>
        <v>4.4732496947117527E-2</v>
      </c>
      <c r="LG28" s="13">
        <f t="shared" si="160"/>
        <v>0.30366732231552107</v>
      </c>
      <c r="LH28" s="13">
        <f t="shared" si="161"/>
        <v>0.43094606602288782</v>
      </c>
      <c r="LI28" s="13">
        <f t="shared" si="162"/>
        <v>0.16139544024496968</v>
      </c>
      <c r="LJ28" s="13">
        <f t="shared" si="163"/>
        <v>5.9258674469503933E-2</v>
      </c>
      <c r="LK28" s="17">
        <v>772</v>
      </c>
      <c r="LL28" s="17">
        <v>67</v>
      </c>
      <c r="LM28" s="13">
        <f t="shared" si="195"/>
        <v>8.6787564766839381E-2</v>
      </c>
      <c r="LN28" s="27" t="e">
        <v>#N/A</v>
      </c>
      <c r="LO28" s="27" t="e">
        <v>#N/A</v>
      </c>
      <c r="LP28" s="27" t="e">
        <v>#N/A</v>
      </c>
      <c r="LQ28" s="27" t="e">
        <v>#N/A</v>
      </c>
      <c r="LR28" s="27" t="e">
        <v>#N/A</v>
      </c>
      <c r="LS28" s="11" t="e">
        <f t="shared" si="90"/>
        <v>#N/A</v>
      </c>
      <c r="LT28" s="11" t="e">
        <f t="shared" si="91"/>
        <v>#N/A</v>
      </c>
      <c r="LU28" s="11" t="e">
        <f t="shared" si="92"/>
        <v>#N/A</v>
      </c>
      <c r="LV28" s="11" t="e">
        <f t="shared" si="93"/>
        <v>#N/A</v>
      </c>
      <c r="LW28" s="11" t="e">
        <f t="shared" si="94"/>
        <v>#N/A</v>
      </c>
      <c r="LX28" s="25" t="e">
        <v>#N/A</v>
      </c>
      <c r="LY28" s="25" t="e">
        <v>#N/A</v>
      </c>
      <c r="LZ28" s="25" t="e">
        <v>#N/A</v>
      </c>
      <c r="MA28" s="25" t="e">
        <v>#N/A</v>
      </c>
      <c r="MB28" s="22" t="e">
        <v>#N/A</v>
      </c>
      <c r="MC28" s="22" t="e">
        <v>#N/A</v>
      </c>
      <c r="MD28" s="1">
        <v>365</v>
      </c>
      <c r="ME28" s="1">
        <v>117</v>
      </c>
      <c r="MF28" s="1">
        <v>235</v>
      </c>
      <c r="MG28" s="1">
        <v>9</v>
      </c>
      <c r="MH28" s="1">
        <v>3</v>
      </c>
      <c r="MI28" s="1">
        <v>1</v>
      </c>
      <c r="MJ28" s="11">
        <f t="shared" si="95"/>
        <v>0.32054794520547947</v>
      </c>
      <c r="MK28" s="11">
        <f t="shared" si="96"/>
        <v>0.64383561643835618</v>
      </c>
      <c r="ML28" s="11">
        <f t="shared" si="97"/>
        <v>2.4657534246575342E-2</v>
      </c>
      <c r="MM28" s="11">
        <f t="shared" si="98"/>
        <v>8.21917808219178E-3</v>
      </c>
      <c r="MN28" s="11">
        <f t="shared" si="99"/>
        <v>2.7397260273972603E-3</v>
      </c>
      <c r="MO28" s="26" t="e">
        <v>#N/A</v>
      </c>
      <c r="MP28" s="26" t="e">
        <v>#N/A</v>
      </c>
      <c r="MQ28" s="26" t="e">
        <v>#N/A</v>
      </c>
      <c r="MR28" s="26" t="e">
        <v>#N/A</v>
      </c>
      <c r="MS28" s="9">
        <v>305708.9553113</v>
      </c>
      <c r="MT28" s="9">
        <v>5471.34</v>
      </c>
      <c r="MU28" s="9">
        <v>5132088</v>
      </c>
      <c r="MV28" s="9">
        <v>3951552.0186999999</v>
      </c>
      <c r="MW28" s="9">
        <v>9394820.3140113</v>
      </c>
      <c r="MX28" s="13">
        <v>6.9000000000000006E-2</v>
      </c>
      <c r="MY28" s="13">
        <v>0.11599999999999999</v>
      </c>
      <c r="MZ28" s="13">
        <v>0.14800000000000002</v>
      </c>
      <c r="NA28" s="13">
        <v>0.13400000000000001</v>
      </c>
      <c r="NB28" s="13">
        <v>0.35299999999999998</v>
      </c>
      <c r="NC28" s="8">
        <v>2685</v>
      </c>
      <c r="ND28" s="8">
        <v>4280</v>
      </c>
      <c r="NE28" s="8">
        <v>1006</v>
      </c>
      <c r="NF28" s="8">
        <v>1480</v>
      </c>
      <c r="NG28" s="8">
        <v>4278</v>
      </c>
      <c r="NH28" s="38">
        <f t="shared" si="100"/>
        <v>0.19557141816592613</v>
      </c>
      <c r="NI28" s="38">
        <f t="shared" si="101"/>
        <v>0.31174885279335712</v>
      </c>
      <c r="NJ28" s="38">
        <f t="shared" si="102"/>
        <v>7.327554810984048E-2</v>
      </c>
      <c r="NK28" s="38">
        <f t="shared" si="103"/>
        <v>0.10780100517153471</v>
      </c>
      <c r="NL28" s="38">
        <f t="shared" si="104"/>
        <v>0.31160317575934154</v>
      </c>
      <c r="NM28" s="8">
        <v>1218816</v>
      </c>
      <c r="NN28" s="8">
        <v>195236</v>
      </c>
      <c r="NO28" s="11">
        <f t="shared" si="105"/>
        <v>0.16018496639361479</v>
      </c>
      <c r="NP28" s="13">
        <v>0.23899999999999999</v>
      </c>
      <c r="NQ28" s="13">
        <v>0.247</v>
      </c>
      <c r="NR28" s="13">
        <v>0.10664073708000001</v>
      </c>
      <c r="NS28" s="9" t="e">
        <v>#N/A</v>
      </c>
      <c r="NT28" s="39" t="e">
        <v>#N/A</v>
      </c>
      <c r="NU28" s="8">
        <v>5941</v>
      </c>
      <c r="NV28" s="16">
        <v>480.64748999999995</v>
      </c>
      <c r="NW28" s="8">
        <v>779</v>
      </c>
      <c r="NX28" s="25">
        <v>8.0915729229999993</v>
      </c>
      <c r="NY28" s="39" t="e">
        <v>#N/A</v>
      </c>
    </row>
    <row r="29" spans="1:389" x14ac:dyDescent="0.25">
      <c r="A29" s="3" t="s">
        <v>46</v>
      </c>
      <c r="B29" s="3" t="s">
        <v>1</v>
      </c>
      <c r="C29" s="3" t="s">
        <v>77</v>
      </c>
      <c r="D29" s="3" t="s">
        <v>93</v>
      </c>
      <c r="E29" s="3" t="s">
        <v>17</v>
      </c>
      <c r="F29" s="3" t="s">
        <v>18</v>
      </c>
      <c r="G29" s="3">
        <v>39035</v>
      </c>
      <c r="H29" s="3">
        <v>2024</v>
      </c>
      <c r="I29" s="3" t="str">
        <f t="shared" si="53"/>
        <v>Sum of 2024</v>
      </c>
      <c r="J29" s="8">
        <v>1240594</v>
      </c>
      <c r="K29" s="8">
        <v>1240594</v>
      </c>
      <c r="L29" s="8">
        <v>249578</v>
      </c>
      <c r="M29" s="8">
        <v>280108</v>
      </c>
      <c r="N29" s="8">
        <v>456717</v>
      </c>
      <c r="O29" s="8">
        <v>254191</v>
      </c>
      <c r="P29" s="13">
        <f t="shared" si="106"/>
        <v>0.20117621075065653</v>
      </c>
      <c r="Q29" s="13">
        <f t="shared" si="107"/>
        <v>0.22578538990193409</v>
      </c>
      <c r="R29" s="13">
        <f t="shared" si="108"/>
        <v>0.36814380853042977</v>
      </c>
      <c r="S29" s="13">
        <f t="shared" si="109"/>
        <v>0.20489459081697961</v>
      </c>
      <c r="T29" s="15">
        <v>40.4</v>
      </c>
      <c r="U29" s="15">
        <v>39.1</v>
      </c>
      <c r="V29" s="15">
        <v>41.9</v>
      </c>
      <c r="W29" s="17">
        <v>692055</v>
      </c>
      <c r="X29" s="17">
        <v>354025</v>
      </c>
      <c r="Y29" s="17">
        <v>44795</v>
      </c>
      <c r="Z29" s="17">
        <v>5850</v>
      </c>
      <c r="AA29" s="17">
        <v>50797</v>
      </c>
      <c r="AB29" s="17">
        <v>93072</v>
      </c>
      <c r="AC29" s="17">
        <v>548539</v>
      </c>
      <c r="AD29" s="13">
        <f t="shared" si="1"/>
        <v>0.55784164682402138</v>
      </c>
      <c r="AE29" s="13">
        <f t="shared" si="2"/>
        <v>0.28536733210059051</v>
      </c>
      <c r="AF29" s="13">
        <f t="shared" si="3"/>
        <v>3.6107703245380839E-2</v>
      </c>
      <c r="AG29" s="13">
        <f t="shared" si="4"/>
        <v>4.7154830669824295E-3</v>
      </c>
      <c r="AH29" s="13">
        <f t="shared" si="5"/>
        <v>4.0945708265556657E-2</v>
      </c>
      <c r="AI29" s="13">
        <f t="shared" si="6"/>
        <v>7.5022126497468145E-2</v>
      </c>
      <c r="AJ29" s="13">
        <f t="shared" si="7"/>
        <v>0.44215835317597862</v>
      </c>
      <c r="AK29" s="17">
        <v>551960</v>
      </c>
      <c r="AL29" s="17">
        <v>219298</v>
      </c>
      <c r="AM29" s="17">
        <v>178376</v>
      </c>
      <c r="AN29" s="17">
        <v>71701</v>
      </c>
      <c r="AO29" s="17">
        <v>82585</v>
      </c>
      <c r="AP29" s="13">
        <f t="shared" si="110"/>
        <v>0.39730777592579175</v>
      </c>
      <c r="AQ29" s="13">
        <f t="shared" si="164"/>
        <v>0.32316834553228496</v>
      </c>
      <c r="AR29" s="13">
        <f t="shared" si="165"/>
        <v>0.12990252916878034</v>
      </c>
      <c r="AS29" s="13">
        <f t="shared" si="166"/>
        <v>0.14962134937314298</v>
      </c>
      <c r="AT29" s="19">
        <v>2.2000000000000002</v>
      </c>
      <c r="AU29" s="17">
        <v>1175896</v>
      </c>
      <c r="AV29" s="17">
        <v>1021500</v>
      </c>
      <c r="AW29" s="17">
        <v>53956</v>
      </c>
      <c r="AX29" s="17">
        <v>55132</v>
      </c>
      <c r="AY29" s="17">
        <v>24814</v>
      </c>
      <c r="AZ29" s="17">
        <v>20494</v>
      </c>
      <c r="BA29" s="13">
        <f t="shared" si="167"/>
        <v>0.86869927272479874</v>
      </c>
      <c r="BB29" s="13">
        <f t="shared" si="168"/>
        <v>4.5885010239000726E-2</v>
      </c>
      <c r="BC29" s="13">
        <f t="shared" si="169"/>
        <v>4.6885098682196383E-2</v>
      </c>
      <c r="BD29" s="13">
        <f t="shared" si="170"/>
        <v>2.11022063175655E-2</v>
      </c>
      <c r="BE29" s="13">
        <f t="shared" si="171"/>
        <v>1.7428412036438596E-2</v>
      </c>
      <c r="BF29" s="13">
        <f t="shared" si="9"/>
        <v>0.1313007272752012</v>
      </c>
      <c r="BG29" s="17">
        <v>1226743</v>
      </c>
      <c r="BH29" s="17">
        <v>1073658</v>
      </c>
      <c r="BI29" s="17">
        <v>100604</v>
      </c>
      <c r="BJ29" s="17">
        <v>23590</v>
      </c>
      <c r="BK29" s="17">
        <v>21791</v>
      </c>
      <c r="BL29" s="17">
        <v>7100</v>
      </c>
      <c r="BM29" s="13">
        <f t="shared" si="111"/>
        <v>0.87521021110371122</v>
      </c>
      <c r="BN29" s="13">
        <f t="shared" si="172"/>
        <v>8.2009027155647105E-2</v>
      </c>
      <c r="BO29" s="13">
        <f t="shared" si="173"/>
        <v>1.9229781625002138E-2</v>
      </c>
      <c r="BP29" s="13">
        <f t="shared" si="174"/>
        <v>1.776329679484619E-2</v>
      </c>
      <c r="BQ29" s="13">
        <f t="shared" si="175"/>
        <v>5.7876833207933529E-3</v>
      </c>
      <c r="BR29" s="13">
        <f t="shared" si="56"/>
        <v>0.12478978889628878</v>
      </c>
      <c r="BS29" s="17">
        <v>906792</v>
      </c>
      <c r="BT29" s="17">
        <v>207990</v>
      </c>
      <c r="BU29" s="17">
        <v>25387</v>
      </c>
      <c r="BV29" s="17">
        <v>100425</v>
      </c>
      <c r="BW29" s="13">
        <f t="shared" si="112"/>
        <v>0.73093373013250107</v>
      </c>
      <c r="BX29" s="13">
        <f t="shared" si="176"/>
        <v>0.1676535595045599</v>
      </c>
      <c r="BY29" s="13">
        <f t="shared" si="177"/>
        <v>2.0463584379740673E-2</v>
      </c>
      <c r="BZ29" s="13">
        <f t="shared" si="178"/>
        <v>8.0949125983198367E-2</v>
      </c>
      <c r="CA29" s="13">
        <f t="shared" si="113"/>
        <v>0.26906626986749893</v>
      </c>
      <c r="CB29" s="8">
        <v>1215782</v>
      </c>
      <c r="CC29" s="8">
        <v>178230</v>
      </c>
      <c r="CD29" s="13">
        <f t="shared" si="114"/>
        <v>0.14659700505518258</v>
      </c>
      <c r="CE29" s="8">
        <v>245349</v>
      </c>
      <c r="CF29" s="8">
        <v>53005</v>
      </c>
      <c r="CG29" s="13">
        <f t="shared" si="115"/>
        <v>0.21603919314935052</v>
      </c>
      <c r="CH29" s="5">
        <v>65974</v>
      </c>
      <c r="CI29" s="5">
        <f>CH29*VLOOKUP(H29,'R-CPI-U-RS'!$A$44:$O$54,15,FALSE)</f>
        <v>65974</v>
      </c>
      <c r="CJ29" s="5"/>
      <c r="CK29" s="5" t="e">
        <v>#N/A</v>
      </c>
      <c r="CL29" s="9" t="e">
        <v>#N/A</v>
      </c>
      <c r="CM29" s="9" t="e">
        <v>#N/A</v>
      </c>
      <c r="CN29" s="9" t="e">
        <v>#N/A</v>
      </c>
      <c r="CO29" s="9" t="e">
        <v>#N/A</v>
      </c>
      <c r="CP29" s="9" t="e">
        <v>#N/A</v>
      </c>
      <c r="CQ29" s="9" t="e">
        <v>#N/A</v>
      </c>
      <c r="CR29" s="9" t="e">
        <v>#N/A</v>
      </c>
      <c r="CS29" s="9" t="e">
        <v>#N/A</v>
      </c>
      <c r="CT29" s="20" t="e">
        <v>#N/A</v>
      </c>
      <c r="CU29" s="20" t="e">
        <f>CT29*VLOOKUP(H29,'R-CPI-U-RS'!$A$44:$P$54,16,FALSE)</f>
        <v>#N/A</v>
      </c>
      <c r="CV29" s="9" t="e">
        <v>#N/A</v>
      </c>
      <c r="CW29" s="9">
        <v>997107</v>
      </c>
      <c r="CX29" s="9">
        <v>146101</v>
      </c>
      <c r="CY29" s="9">
        <v>43919</v>
      </c>
      <c r="CZ29" s="9">
        <v>27393</v>
      </c>
      <c r="DA29" s="11">
        <f t="shared" si="116"/>
        <v>0.82098853868194843</v>
      </c>
      <c r="DB29" s="11">
        <f t="shared" si="117"/>
        <v>0.12029526067911603</v>
      </c>
      <c r="DC29" s="11">
        <f t="shared" si="118"/>
        <v>3.6161611171491616E-2</v>
      </c>
      <c r="DD29" s="11">
        <f t="shared" si="119"/>
        <v>2.2554589467443927E-2</v>
      </c>
      <c r="DE29" s="9" t="e">
        <v>#N/A</v>
      </c>
      <c r="DF29" s="9">
        <v>599773</v>
      </c>
      <c r="DG29" s="9" t="e">
        <v>#N/A</v>
      </c>
      <c r="DH29" s="9" t="e">
        <v>#N/A</v>
      </c>
      <c r="DI29" s="9" t="e">
        <v>#N/A</v>
      </c>
      <c r="DJ29" s="9" t="e">
        <v>#N/A</v>
      </c>
      <c r="DK29" s="9" t="e">
        <v>#N/A</v>
      </c>
      <c r="DL29" s="9" t="e">
        <v>#N/A</v>
      </c>
      <c r="DM29" s="9" t="e">
        <v>#N/A</v>
      </c>
      <c r="DN29" s="9" t="e">
        <v>#N/A</v>
      </c>
      <c r="DO29" s="9" t="e">
        <v>#N/A</v>
      </c>
      <c r="DP29" s="9" t="e">
        <v>#N/A</v>
      </c>
      <c r="DQ29" s="9" t="e">
        <v>#N/A</v>
      </c>
      <c r="DR29" s="9" t="e">
        <v>#N/A</v>
      </c>
      <c r="DS29" s="9" t="e">
        <v>#N/A</v>
      </c>
      <c r="DT29" s="9" t="e">
        <v>#N/A</v>
      </c>
      <c r="DU29" s="9" t="e">
        <v>#N/A</v>
      </c>
      <c r="DV29" s="9" t="e">
        <v>#N/A</v>
      </c>
      <c r="DW29" s="9" t="e">
        <v>#N/A</v>
      </c>
      <c r="DX29" s="9" t="e">
        <v>#N/A</v>
      </c>
      <c r="DY29" s="9" t="e">
        <v>#N/A</v>
      </c>
      <c r="DZ29" s="9" t="e">
        <v>#N/A</v>
      </c>
      <c r="EA29" s="9" t="e">
        <f t="shared" si="183"/>
        <v>#N/A</v>
      </c>
      <c r="EB29" s="9" t="e">
        <f t="shared" si="184"/>
        <v>#N/A</v>
      </c>
      <c r="EC29" s="9" t="e">
        <f t="shared" si="185"/>
        <v>#N/A</v>
      </c>
      <c r="ED29" s="9" t="e">
        <f t="shared" si="186"/>
        <v>#N/A</v>
      </c>
      <c r="EE29" s="9" t="e">
        <f t="shared" si="187"/>
        <v>#N/A</v>
      </c>
      <c r="EF29" s="9" t="e">
        <f t="shared" si="188"/>
        <v>#N/A</v>
      </c>
      <c r="EG29" s="11" t="e">
        <f t="shared" si="189"/>
        <v>#N/A</v>
      </c>
      <c r="EH29" s="11" t="e">
        <f t="shared" si="190"/>
        <v>#N/A</v>
      </c>
      <c r="EI29" s="11" t="e">
        <f t="shared" si="191"/>
        <v>#N/A</v>
      </c>
      <c r="EJ29" s="11" t="e">
        <f t="shared" si="192"/>
        <v>#N/A</v>
      </c>
      <c r="EK29" s="11" t="e">
        <f t="shared" si="193"/>
        <v>#N/A</v>
      </c>
      <c r="EL29" s="11" t="e">
        <f t="shared" si="194"/>
        <v>#N/A</v>
      </c>
      <c r="EM29" s="9">
        <v>1021217</v>
      </c>
      <c r="EN29" s="9">
        <v>662212</v>
      </c>
      <c r="EO29" s="14">
        <f t="shared" si="120"/>
        <v>0.64845375664525762</v>
      </c>
      <c r="EP29" s="9">
        <v>624213</v>
      </c>
      <c r="EQ29" s="9">
        <v>599773</v>
      </c>
      <c r="ER29" s="11">
        <f t="shared" si="58"/>
        <v>3.9153301837674001E-2</v>
      </c>
      <c r="ES29" s="9" t="e">
        <v>#N/A</v>
      </c>
      <c r="ET29" s="9">
        <v>889749</v>
      </c>
      <c r="EU29" s="9">
        <v>72704</v>
      </c>
      <c r="EV29" s="9">
        <v>236644</v>
      </c>
      <c r="EW29" s="9">
        <v>248171</v>
      </c>
      <c r="EX29" s="9">
        <v>139773</v>
      </c>
      <c r="EY29" s="9">
        <v>192457</v>
      </c>
      <c r="EZ29" s="13">
        <f t="shared" si="121"/>
        <v>8.1712932523666792E-2</v>
      </c>
      <c r="FA29" s="13">
        <f t="shared" si="122"/>
        <v>0.26596714354272949</v>
      </c>
      <c r="FB29" s="13">
        <f t="shared" si="123"/>
        <v>0.2789224826327425</v>
      </c>
      <c r="FC29" s="13">
        <f t="shared" si="124"/>
        <v>0.15709261825526075</v>
      </c>
      <c r="FD29" s="13">
        <f t="shared" si="125"/>
        <v>0.2163048230456005</v>
      </c>
      <c r="FE29" s="13">
        <f t="shared" si="126"/>
        <v>0.37339744130086128</v>
      </c>
      <c r="FF29" s="9" t="e">
        <v>#N/A</v>
      </c>
      <c r="FG29" s="9" t="e">
        <v>#N/A</v>
      </c>
      <c r="FH29" s="9" t="e">
        <v>#N/A</v>
      </c>
      <c r="FI29" s="9" t="e">
        <v>#N/A</v>
      </c>
      <c r="FJ29" s="9" t="e">
        <v>#N/A</v>
      </c>
      <c r="FK29" s="9" t="e">
        <f t="shared" si="59"/>
        <v>#N/A</v>
      </c>
      <c r="FL29" s="9" t="e">
        <f t="shared" si="60"/>
        <v>#N/A</v>
      </c>
      <c r="FM29" s="9" t="e">
        <f t="shared" si="61"/>
        <v>#N/A</v>
      </c>
      <c r="FN29" s="9" t="e">
        <v>#N/A</v>
      </c>
      <c r="FO29" s="9" t="e">
        <v>#N/A</v>
      </c>
      <c r="FP29" s="9" t="e">
        <v>#N/A</v>
      </c>
      <c r="FQ29" s="9" t="e">
        <f t="shared" si="62"/>
        <v>#N/A</v>
      </c>
      <c r="FR29" s="8">
        <v>615292</v>
      </c>
      <c r="FS29" s="8">
        <v>63332</v>
      </c>
      <c r="FT29" s="13">
        <f t="shared" si="127"/>
        <v>0.10292999096364003</v>
      </c>
      <c r="FU29" s="8">
        <v>551960</v>
      </c>
      <c r="FV29" s="8">
        <v>340121</v>
      </c>
      <c r="FW29" s="8">
        <v>211839</v>
      </c>
      <c r="FX29" s="13">
        <f t="shared" si="128"/>
        <v>0.61620588448438296</v>
      </c>
      <c r="FY29" s="13">
        <f t="shared" si="129"/>
        <v>0.3837941155156171</v>
      </c>
      <c r="FZ29" s="17">
        <v>54533</v>
      </c>
      <c r="GA29" s="17">
        <v>73418</v>
      </c>
      <c r="GB29" s="17">
        <v>147619</v>
      </c>
      <c r="GC29" s="17">
        <v>171741</v>
      </c>
      <c r="GD29" s="17">
        <v>167981</v>
      </c>
      <c r="GE29" s="13">
        <f t="shared" si="63"/>
        <v>8.8629463734292008E-2</v>
      </c>
      <c r="GF29" s="13">
        <f t="shared" si="64"/>
        <v>0.11932220799230284</v>
      </c>
      <c r="GG29" s="13">
        <f t="shared" si="65"/>
        <v>0.23991698250586713</v>
      </c>
      <c r="GH29" s="13">
        <f t="shared" si="66"/>
        <v>0.27912113273047595</v>
      </c>
      <c r="GI29" s="13">
        <f t="shared" si="67"/>
        <v>0.27301021303706208</v>
      </c>
      <c r="GJ29">
        <v>1957</v>
      </c>
      <c r="GK29" s="8">
        <v>411297</v>
      </c>
      <c r="GL29" s="8">
        <v>57796</v>
      </c>
      <c r="GM29" s="8">
        <v>52759</v>
      </c>
      <c r="GN29" s="8">
        <v>90966</v>
      </c>
      <c r="GO29" s="8">
        <v>2474</v>
      </c>
      <c r="GP29" s="13">
        <f t="shared" si="130"/>
        <v>0.66845822796330845</v>
      </c>
      <c r="GQ29" s="13">
        <f t="shared" si="131"/>
        <v>9.3932636861847704E-2</v>
      </c>
      <c r="GR29" s="13">
        <f t="shared" si="132"/>
        <v>8.5746279815112181E-2</v>
      </c>
      <c r="GS29" s="13">
        <f t="shared" si="133"/>
        <v>0.14784200022103328</v>
      </c>
      <c r="GT29" s="13">
        <f t="shared" si="134"/>
        <v>4.0208551386983742E-3</v>
      </c>
      <c r="GU29" s="21">
        <v>213313.949541329</v>
      </c>
      <c r="GV29" s="21">
        <f>GU29*VLOOKUP(H29,'R-CPI-U-RS'!$A$44:$O$54,15,FALSE)</f>
        <v>213313.949541329</v>
      </c>
      <c r="GW29" s="9">
        <v>663</v>
      </c>
      <c r="GX29" s="9">
        <v>22</v>
      </c>
      <c r="GY29" s="9">
        <v>80</v>
      </c>
      <c r="GZ29" s="9">
        <v>920</v>
      </c>
      <c r="HA29" s="9">
        <f t="shared" si="69"/>
        <v>1022</v>
      </c>
      <c r="HB29" s="8">
        <v>58283</v>
      </c>
      <c r="HC29" s="8">
        <v>169653</v>
      </c>
      <c r="HD29" s="8">
        <v>149009</v>
      </c>
      <c r="HE29" s="8">
        <v>166163</v>
      </c>
      <c r="HF29" s="8">
        <v>8852</v>
      </c>
      <c r="HG29" s="13">
        <f t="shared" si="135"/>
        <v>0.10559279657946229</v>
      </c>
      <c r="HH29" s="13">
        <f t="shared" si="179"/>
        <v>0.30736466410609464</v>
      </c>
      <c r="HI29" s="13">
        <f t="shared" si="180"/>
        <v>0.26996340314515543</v>
      </c>
      <c r="HJ29" s="13">
        <f t="shared" si="181"/>
        <v>0.30104174215522866</v>
      </c>
      <c r="HK29" s="13">
        <f t="shared" si="182"/>
        <v>1.603739401405899E-2</v>
      </c>
      <c r="HL29" s="5">
        <v>1132</v>
      </c>
      <c r="HM29" s="5">
        <f>HL29*VLOOKUP(H29,'R-CPI-U-RS'!$A$44:$O$54,15,FALSE)</f>
        <v>1132</v>
      </c>
      <c r="HN29" s="17">
        <v>76926</v>
      </c>
      <c r="HO29" s="17">
        <v>130927</v>
      </c>
      <c r="HP29" s="17">
        <v>56581</v>
      </c>
      <c r="HQ29" s="17">
        <v>27544</v>
      </c>
      <c r="HR29" s="17">
        <v>44550</v>
      </c>
      <c r="HS29" s="17">
        <v>3593</v>
      </c>
      <c r="HT29" s="13">
        <f t="shared" si="136"/>
        <v>0.22617245039265438</v>
      </c>
      <c r="HU29" s="13">
        <f t="shared" si="137"/>
        <v>0.38494241755140085</v>
      </c>
      <c r="HV29" s="13">
        <f t="shared" si="138"/>
        <v>0.16635550289455811</v>
      </c>
      <c r="HW29" s="13">
        <f t="shared" si="139"/>
        <v>8.0982944305114948E-2</v>
      </c>
      <c r="HX29" s="13">
        <f t="shared" si="140"/>
        <v>0.13098279729860843</v>
      </c>
      <c r="HY29" s="13">
        <f t="shared" si="141"/>
        <v>1.0563887557663302E-2</v>
      </c>
      <c r="HZ29" s="13">
        <v>0.16699999999999998</v>
      </c>
      <c r="IA29" s="17">
        <v>7845</v>
      </c>
      <c r="IB29" s="17">
        <v>44137</v>
      </c>
      <c r="IC29" s="17">
        <v>48040</v>
      </c>
      <c r="ID29" s="17">
        <v>29989</v>
      </c>
      <c r="IE29" s="17">
        <v>68023</v>
      </c>
      <c r="IF29" s="17">
        <v>13805</v>
      </c>
      <c r="IG29" s="13">
        <f t="shared" si="142"/>
        <v>3.703284097829012E-2</v>
      </c>
      <c r="IH29" s="13">
        <f t="shared" si="143"/>
        <v>0.20835162552693318</v>
      </c>
      <c r="II29" s="13">
        <f t="shared" si="144"/>
        <v>0.22677599497731768</v>
      </c>
      <c r="IJ29" s="13">
        <f t="shared" si="145"/>
        <v>0.14156505648157328</v>
      </c>
      <c r="IK29" s="13">
        <f t="shared" si="146"/>
        <v>0.32110706715949378</v>
      </c>
      <c r="IL29" s="13">
        <f t="shared" si="147"/>
        <v>6.516741487639198E-2</v>
      </c>
      <c r="IM29" s="13">
        <v>0.29799999999999999</v>
      </c>
      <c r="IN29" s="17">
        <v>724957</v>
      </c>
      <c r="IO29" s="17">
        <v>525085</v>
      </c>
      <c r="IP29" s="17">
        <v>61019</v>
      </c>
      <c r="IQ29" s="17">
        <v>18492</v>
      </c>
      <c r="IR29" s="17">
        <v>17136</v>
      </c>
      <c r="IS29" s="17">
        <v>16849</v>
      </c>
      <c r="IT29" s="17">
        <v>86376</v>
      </c>
      <c r="IU29" s="13">
        <f t="shared" si="148"/>
        <v>0.72429813078568794</v>
      </c>
      <c r="IV29" s="13">
        <f t="shared" si="149"/>
        <v>8.4169130031160472E-2</v>
      </c>
      <c r="IW29" s="13">
        <f t="shared" si="150"/>
        <v>2.5507719768206941E-2</v>
      </c>
      <c r="IX29" s="13">
        <f t="shared" si="151"/>
        <v>2.363726400324433E-2</v>
      </c>
      <c r="IY29" s="13">
        <f t="shared" si="152"/>
        <v>2.3241378454170385E-2</v>
      </c>
      <c r="IZ29" s="13">
        <f t="shared" si="153"/>
        <v>0.1191463769575299</v>
      </c>
      <c r="JA29" s="17">
        <v>724957</v>
      </c>
      <c r="JB29" s="17">
        <v>525085</v>
      </c>
      <c r="JC29" s="17">
        <v>61019</v>
      </c>
      <c r="JD29" s="17">
        <v>18492</v>
      </c>
      <c r="JE29" s="17">
        <v>19727</v>
      </c>
      <c r="JF29" s="17">
        <v>14258</v>
      </c>
      <c r="JG29" s="17">
        <v>86376</v>
      </c>
      <c r="JH29" s="13">
        <f t="shared" si="74"/>
        <v>0.72429813078568794</v>
      </c>
      <c r="JI29" s="13">
        <f t="shared" si="75"/>
        <v>8.4169130031160472E-2</v>
      </c>
      <c r="JJ29" s="13">
        <f t="shared" si="76"/>
        <v>2.5507719768206941E-2</v>
      </c>
      <c r="JK29" s="13">
        <f t="shared" si="77"/>
        <v>2.7211269082166253E-2</v>
      </c>
      <c r="JL29" s="13">
        <f t="shared" si="78"/>
        <v>1.9667373375248463E-2</v>
      </c>
      <c r="JM29" s="13">
        <f t="shared" si="79"/>
        <v>0.1191463769575299</v>
      </c>
      <c r="JN29" s="1">
        <v>0</v>
      </c>
      <c r="JO29" s="1">
        <v>0</v>
      </c>
      <c r="JP29" s="1">
        <v>0</v>
      </c>
      <c r="JQ29" s="1">
        <v>0</v>
      </c>
      <c r="JR29" s="1">
        <v>0</v>
      </c>
      <c r="JS29" s="1">
        <v>0</v>
      </c>
      <c r="JT29" s="11" t="e">
        <f t="shared" si="80"/>
        <v>#DIV/0!</v>
      </c>
      <c r="JU29" s="11" t="e">
        <f t="shared" si="81"/>
        <v>#DIV/0!</v>
      </c>
      <c r="JV29" s="11" t="e">
        <f t="shared" si="82"/>
        <v>#DIV/0!</v>
      </c>
      <c r="JW29" s="11" t="e">
        <f t="shared" si="83"/>
        <v>#DIV/0!</v>
      </c>
      <c r="JX29" s="11" t="e">
        <f t="shared" si="84"/>
        <v>#DIV/0!</v>
      </c>
      <c r="JY29" s="29">
        <f>(JN29/J29)*100000</f>
        <v>0</v>
      </c>
      <c r="JZ29" s="9"/>
      <c r="KA29" s="9"/>
      <c r="KB29" s="9"/>
      <c r="KC29" s="9"/>
      <c r="KD29" s="9"/>
      <c r="KE29" s="9"/>
      <c r="KF29" s="9"/>
      <c r="KG29" s="9"/>
      <c r="KH29" s="9">
        <f t="shared" si="85"/>
        <v>0</v>
      </c>
      <c r="KI29" s="9">
        <f t="shared" si="86"/>
        <v>0</v>
      </c>
      <c r="KJ29" s="9">
        <f t="shared" si="87"/>
        <v>0</v>
      </c>
      <c r="KK29">
        <v>5.5</v>
      </c>
      <c r="KL29" s="8">
        <v>1250</v>
      </c>
      <c r="KM29" s="8">
        <v>3</v>
      </c>
      <c r="KN29" s="8">
        <v>91628</v>
      </c>
      <c r="KO29" s="8">
        <v>533209</v>
      </c>
      <c r="KP29" s="8">
        <v>136414</v>
      </c>
      <c r="KQ29" s="8">
        <v>238126</v>
      </c>
      <c r="KR29" s="8">
        <v>141495</v>
      </c>
      <c r="KS29" s="8">
        <v>17174</v>
      </c>
      <c r="KT29" s="13">
        <f t="shared" si="154"/>
        <v>0.2558358917422624</v>
      </c>
      <c r="KU29" s="13">
        <f t="shared" si="155"/>
        <v>0.44659036137799624</v>
      </c>
      <c r="KV29" s="13">
        <f t="shared" si="156"/>
        <v>0.26536498821287713</v>
      </c>
      <c r="KW29" s="13">
        <f t="shared" si="157"/>
        <v>3.2208758666864214E-2</v>
      </c>
      <c r="KX29" s="17">
        <v>12206435</v>
      </c>
      <c r="KY29" s="15">
        <f t="shared" si="158"/>
        <v>22.892402416313303</v>
      </c>
      <c r="KZ29" s="8">
        <v>615186</v>
      </c>
      <c r="LA29" s="8">
        <v>31818</v>
      </c>
      <c r="LB29" s="8">
        <v>176773</v>
      </c>
      <c r="LC29" s="8">
        <v>267467</v>
      </c>
      <c r="LD29" s="8">
        <v>95486</v>
      </c>
      <c r="LE29" s="8">
        <v>43642</v>
      </c>
      <c r="LF29" s="13">
        <f t="shared" si="159"/>
        <v>5.1720942934332055E-2</v>
      </c>
      <c r="LG29" s="13">
        <f t="shared" si="160"/>
        <v>0.2873488668467748</v>
      </c>
      <c r="LH29" s="13">
        <f t="shared" si="161"/>
        <v>0.43477419837252473</v>
      </c>
      <c r="LI29" s="13">
        <f t="shared" si="162"/>
        <v>0.15521484559141463</v>
      </c>
      <c r="LJ29" s="13">
        <f t="shared" si="163"/>
        <v>7.0941146254953791E-2</v>
      </c>
      <c r="LK29" s="17" t="e">
        <v>#N/A</v>
      </c>
      <c r="LL29" s="17" t="e">
        <v>#N/A</v>
      </c>
      <c r="LM29" s="13" t="e">
        <f t="shared" si="195"/>
        <v>#N/A</v>
      </c>
      <c r="LN29" s="27">
        <v>382.27</v>
      </c>
      <c r="LO29" s="27">
        <v>64.789999999999992</v>
      </c>
      <c r="LP29" s="27">
        <v>3.86</v>
      </c>
      <c r="LQ29" s="27">
        <v>6.91</v>
      </c>
      <c r="LR29" s="27">
        <v>1.76</v>
      </c>
      <c r="LS29" s="11">
        <f t="shared" si="90"/>
        <v>0.8317630931917579</v>
      </c>
      <c r="LT29" s="11">
        <f t="shared" si="91"/>
        <v>0.14097347635936378</v>
      </c>
      <c r="LU29" s="11">
        <f t="shared" si="92"/>
        <v>8.3987902260710644E-3</v>
      </c>
      <c r="LV29" s="11">
        <f t="shared" si="93"/>
        <v>1.5035140016101308E-2</v>
      </c>
      <c r="LW29" s="11">
        <f t="shared" si="94"/>
        <v>3.8295002067059774E-3</v>
      </c>
      <c r="LX29" s="25" t="e">
        <v>#N/A</v>
      </c>
      <c r="LY29" s="25" t="e">
        <v>#N/A</v>
      </c>
      <c r="LZ29" s="25" t="e">
        <v>#N/A</v>
      </c>
      <c r="MA29" s="25" t="e">
        <v>#N/A</v>
      </c>
      <c r="MB29" s="22" t="e">
        <v>#N/A</v>
      </c>
      <c r="MC29" s="22" t="e">
        <v>#N/A</v>
      </c>
      <c r="MD29" s="1">
        <v>275</v>
      </c>
      <c r="ME29" s="1">
        <v>91</v>
      </c>
      <c r="MF29" s="1">
        <v>178</v>
      </c>
      <c r="MG29" s="1">
        <v>6</v>
      </c>
      <c r="MH29" s="1">
        <v>0</v>
      </c>
      <c r="MI29" s="1">
        <v>0</v>
      </c>
      <c r="MJ29" s="11">
        <f t="shared" si="95"/>
        <v>0.33090909090909093</v>
      </c>
      <c r="MK29" s="11">
        <f t="shared" si="96"/>
        <v>0.64727272727272722</v>
      </c>
      <c r="ML29" s="11">
        <f t="shared" si="97"/>
        <v>2.181818181818182E-2</v>
      </c>
      <c r="MM29" s="11">
        <f t="shared" si="98"/>
        <v>0</v>
      </c>
      <c r="MN29" s="11">
        <f t="shared" si="99"/>
        <v>0</v>
      </c>
      <c r="MO29" s="26">
        <v>91.250397709194999</v>
      </c>
      <c r="MP29" s="26">
        <v>91.705354379449005</v>
      </c>
      <c r="MQ29" s="26">
        <v>73.330001831054602</v>
      </c>
      <c r="MR29" s="26">
        <v>97.169998168945298</v>
      </c>
      <c r="MS29" s="9">
        <v>280685.3225673</v>
      </c>
      <c r="MT29" s="9">
        <v>4946.0659999999998</v>
      </c>
      <c r="MU29" s="9">
        <v>4443319</v>
      </c>
      <c r="MV29" s="9">
        <v>3197799.5233999998</v>
      </c>
      <c r="MW29" s="9">
        <v>7926749.9119672999</v>
      </c>
      <c r="MX29" s="13" t="e">
        <v>#N/A</v>
      </c>
      <c r="MY29" s="13" t="e">
        <v>#N/A</v>
      </c>
      <c r="MZ29" s="13" t="e">
        <v>#N/A</v>
      </c>
      <c r="NA29" s="13" t="e">
        <v>#N/A</v>
      </c>
      <c r="NB29" s="13" t="e">
        <v>#N/A</v>
      </c>
      <c r="NC29" s="8" t="e">
        <v>#N/A</v>
      </c>
      <c r="ND29" s="8" t="e">
        <v>#N/A</v>
      </c>
      <c r="NE29" s="8" t="e">
        <v>#N/A</v>
      </c>
      <c r="NF29" s="8" t="e">
        <v>#N/A</v>
      </c>
      <c r="NG29" s="8" t="e">
        <v>#N/A</v>
      </c>
      <c r="NH29" s="38" t="e">
        <f t="shared" si="100"/>
        <v>#N/A</v>
      </c>
      <c r="NI29" s="38" t="e">
        <f t="shared" si="101"/>
        <v>#N/A</v>
      </c>
      <c r="NJ29" s="38" t="e">
        <f t="shared" si="102"/>
        <v>#N/A</v>
      </c>
      <c r="NK29" s="38" t="e">
        <f t="shared" si="103"/>
        <v>#N/A</v>
      </c>
      <c r="NL29" s="38" t="e">
        <f t="shared" si="104"/>
        <v>#N/A</v>
      </c>
      <c r="NM29" s="8">
        <v>1226946</v>
      </c>
      <c r="NN29" s="8">
        <v>186190</v>
      </c>
      <c r="NO29" s="11">
        <f t="shared" si="105"/>
        <v>0.1517507697975298</v>
      </c>
      <c r="NP29" s="13" t="e">
        <v>#N/A</v>
      </c>
      <c r="NQ29" s="13" t="e">
        <v>#N/A</v>
      </c>
      <c r="NR29" s="13" t="e">
        <v>#N/A</v>
      </c>
      <c r="NS29" s="9" t="e">
        <v>#N/A</v>
      </c>
      <c r="NT29" s="39" t="e">
        <v>#N/A</v>
      </c>
      <c r="NU29" s="8" t="e">
        <v>#N/A</v>
      </c>
      <c r="NV29" s="16" t="e">
        <v>#N/A</v>
      </c>
      <c r="NW29" s="8" t="e">
        <v>#N/A</v>
      </c>
      <c r="NX29" s="25" t="e">
        <v>#N/A</v>
      </c>
      <c r="NY29" s="39" t="e">
        <v>#N/A</v>
      </c>
    </row>
    <row r="30" spans="1:389" x14ac:dyDescent="0.25">
      <c r="A30" s="3" t="s">
        <v>47</v>
      </c>
      <c r="B30" s="3" t="s">
        <v>2</v>
      </c>
      <c r="C30" s="3" t="s">
        <v>78</v>
      </c>
      <c r="D30" s="3" t="s">
        <v>94</v>
      </c>
      <c r="E30" s="3" t="s">
        <v>19</v>
      </c>
      <c r="F30" s="3" t="s">
        <v>20</v>
      </c>
      <c r="G30" s="3">
        <v>36029</v>
      </c>
      <c r="H30" s="3">
        <v>2014</v>
      </c>
      <c r="I30" s="3" t="str">
        <f t="shared" si="53"/>
        <v>Sum of 2014</v>
      </c>
      <c r="J30" s="8">
        <v>937256</v>
      </c>
      <c r="K30" s="8" t="e">
        <v>#N/A</v>
      </c>
      <c r="L30" s="8" t="e">
        <v>#N/A</v>
      </c>
      <c r="M30" s="8" t="e">
        <v>#N/A</v>
      </c>
      <c r="N30" s="8" t="e">
        <v>#N/A</v>
      </c>
      <c r="O30" s="8" t="e">
        <v>#N/A</v>
      </c>
      <c r="P30" s="13" t="e">
        <f t="shared" si="106"/>
        <v>#N/A</v>
      </c>
      <c r="Q30" s="13" t="e">
        <f t="shared" si="107"/>
        <v>#N/A</v>
      </c>
      <c r="R30" s="13" t="e">
        <f t="shared" si="108"/>
        <v>#N/A</v>
      </c>
      <c r="S30" s="13" t="e">
        <f t="shared" si="109"/>
        <v>#N/A</v>
      </c>
      <c r="T30" s="15" t="e">
        <v>#N/A</v>
      </c>
      <c r="U30" s="15" t="e">
        <v>#N/A</v>
      </c>
      <c r="V30" s="15" t="e">
        <v>#N/A</v>
      </c>
      <c r="W30" s="17" t="e">
        <v>#N/A</v>
      </c>
      <c r="X30" s="17" t="e">
        <v>#N/A</v>
      </c>
      <c r="Y30" s="17" t="e">
        <v>#N/A</v>
      </c>
      <c r="Z30" s="17" t="e">
        <v>#N/A</v>
      </c>
      <c r="AA30" s="17" t="e">
        <v>#N/A</v>
      </c>
      <c r="AB30" s="17" t="e">
        <v>#N/A</v>
      </c>
      <c r="AC30" s="17" t="e">
        <v>#N/A</v>
      </c>
      <c r="AD30" s="13" t="e">
        <f t="shared" si="1"/>
        <v>#N/A</v>
      </c>
      <c r="AE30" s="13" t="e">
        <f t="shared" si="2"/>
        <v>#N/A</v>
      </c>
      <c r="AF30" s="13" t="e">
        <f t="shared" si="3"/>
        <v>#N/A</v>
      </c>
      <c r="AG30" s="13" t="e">
        <f t="shared" si="4"/>
        <v>#N/A</v>
      </c>
      <c r="AH30" s="13" t="e">
        <f t="shared" si="5"/>
        <v>#N/A</v>
      </c>
      <c r="AI30" s="13" t="e">
        <f t="shared" si="6"/>
        <v>#N/A</v>
      </c>
      <c r="AJ30" s="13" t="e">
        <f t="shared" si="7"/>
        <v>#N/A</v>
      </c>
      <c r="AK30" s="17" t="e">
        <v>#N/A</v>
      </c>
      <c r="AL30" s="17" t="e">
        <v>#N/A</v>
      </c>
      <c r="AM30" s="17" t="e">
        <v>#N/A</v>
      </c>
      <c r="AN30" s="17" t="e">
        <v>#N/A</v>
      </c>
      <c r="AO30" s="17" t="e">
        <v>#N/A</v>
      </c>
      <c r="AP30" s="13" t="e">
        <f t="shared" si="110"/>
        <v>#N/A</v>
      </c>
      <c r="AQ30" s="13" t="e">
        <f t="shared" si="164"/>
        <v>#N/A</v>
      </c>
      <c r="AR30" s="13" t="e">
        <f t="shared" si="165"/>
        <v>#N/A</v>
      </c>
      <c r="AS30" s="13" t="e">
        <f t="shared" si="166"/>
        <v>#N/A</v>
      </c>
      <c r="AT30" s="19" t="e">
        <v>#N/A</v>
      </c>
      <c r="AU30" s="17" t="e">
        <v>#N/A</v>
      </c>
      <c r="AV30" s="17" t="e">
        <v>#N/A</v>
      </c>
      <c r="AW30" s="17" t="e">
        <v>#N/A</v>
      </c>
      <c r="AX30" s="17" t="e">
        <v>#N/A</v>
      </c>
      <c r="AY30" s="17" t="e">
        <v>#N/A</v>
      </c>
      <c r="AZ30" s="17" t="e">
        <v>#N/A</v>
      </c>
      <c r="BA30" s="13" t="e">
        <f t="shared" si="167"/>
        <v>#N/A</v>
      </c>
      <c r="BB30" s="13" t="e">
        <f t="shared" si="168"/>
        <v>#N/A</v>
      </c>
      <c r="BC30" s="13" t="e">
        <f t="shared" si="169"/>
        <v>#N/A</v>
      </c>
      <c r="BD30" s="13" t="e">
        <f t="shared" si="170"/>
        <v>#N/A</v>
      </c>
      <c r="BE30" s="13" t="e">
        <f t="shared" si="171"/>
        <v>#N/A</v>
      </c>
      <c r="BF30" s="13" t="e">
        <f t="shared" si="9"/>
        <v>#N/A</v>
      </c>
      <c r="BG30" s="17" t="e">
        <v>#N/A</v>
      </c>
      <c r="BH30" s="17" t="e">
        <v>#N/A</v>
      </c>
      <c r="BI30" s="17" t="e">
        <v>#N/A</v>
      </c>
      <c r="BJ30" s="17" t="e">
        <v>#N/A</v>
      </c>
      <c r="BK30" s="17" t="e">
        <v>#N/A</v>
      </c>
      <c r="BL30" s="17" t="e">
        <v>#N/A</v>
      </c>
      <c r="BM30" s="13" t="e">
        <f t="shared" si="111"/>
        <v>#N/A</v>
      </c>
      <c r="BN30" s="13" t="e">
        <f t="shared" si="172"/>
        <v>#N/A</v>
      </c>
      <c r="BO30" s="13" t="e">
        <f t="shared" si="173"/>
        <v>#N/A</v>
      </c>
      <c r="BP30" s="13" t="e">
        <f t="shared" si="174"/>
        <v>#N/A</v>
      </c>
      <c r="BQ30" s="13" t="e">
        <f t="shared" si="175"/>
        <v>#N/A</v>
      </c>
      <c r="BR30" s="13" t="e">
        <f t="shared" si="56"/>
        <v>#N/A</v>
      </c>
      <c r="BS30" s="17" t="e">
        <v>#N/A</v>
      </c>
      <c r="BT30" s="17" t="e">
        <v>#N/A</v>
      </c>
      <c r="BU30" s="17" t="e">
        <v>#N/A</v>
      </c>
      <c r="BV30" s="17" t="e">
        <v>#N/A</v>
      </c>
      <c r="BW30" s="13" t="e">
        <f t="shared" si="112"/>
        <v>#N/A</v>
      </c>
      <c r="BX30" s="13" t="e">
        <f t="shared" si="176"/>
        <v>#N/A</v>
      </c>
      <c r="BY30" s="13" t="e">
        <f t="shared" si="177"/>
        <v>#N/A</v>
      </c>
      <c r="BZ30" s="13" t="e">
        <f t="shared" si="178"/>
        <v>#N/A</v>
      </c>
      <c r="CA30" s="13" t="e">
        <f t="shared" si="113"/>
        <v>#N/A</v>
      </c>
      <c r="CB30" s="8" t="e">
        <v>#N/A</v>
      </c>
      <c r="CC30" s="8" t="e">
        <v>#N/A</v>
      </c>
      <c r="CD30" s="13" t="e">
        <f t="shared" si="114"/>
        <v>#N/A</v>
      </c>
      <c r="CE30" s="8" t="e">
        <v>#N/A</v>
      </c>
      <c r="CF30" s="8" t="e">
        <v>#N/A</v>
      </c>
      <c r="CG30" s="13" t="e">
        <f t="shared" si="115"/>
        <v>#N/A</v>
      </c>
      <c r="CH30" s="5" t="e">
        <v>#N/A</v>
      </c>
      <c r="CI30" s="5" t="e">
        <f>CH30*VLOOKUP(H30,'R-CPI-U-RS'!$A$44:$O$54,15,FALSE)</f>
        <v>#N/A</v>
      </c>
      <c r="CJ30" s="5">
        <v>51987532</v>
      </c>
      <c r="CK30" s="5">
        <v>55343375</v>
      </c>
      <c r="CL30" s="9">
        <v>22565</v>
      </c>
      <c r="CM30" s="9">
        <v>10966</v>
      </c>
      <c r="CN30" s="9">
        <v>4476</v>
      </c>
      <c r="CO30" s="9">
        <v>3319</v>
      </c>
      <c r="CP30" s="9">
        <v>2341</v>
      </c>
      <c r="CQ30" s="9">
        <v>804</v>
      </c>
      <c r="CR30" s="9">
        <v>452</v>
      </c>
      <c r="CS30" s="9">
        <v>207</v>
      </c>
      <c r="CT30" s="20">
        <v>17650598000</v>
      </c>
      <c r="CU30" s="20">
        <f>CT30*VLOOKUP(H30,'R-CPI-U-RS'!$A$44:$P$54,16,FALSE)</f>
        <v>22808207309.17458</v>
      </c>
      <c r="CV30" s="9">
        <v>1777</v>
      </c>
      <c r="CW30" s="9" t="e">
        <v>#N/A</v>
      </c>
      <c r="CX30" s="9" t="e">
        <v>#N/A</v>
      </c>
      <c r="CY30" s="9" t="e">
        <v>#N/A</v>
      </c>
      <c r="CZ30" s="9" t="e">
        <v>#N/A</v>
      </c>
      <c r="DA30" s="11" t="e">
        <f t="shared" si="116"/>
        <v>#N/A</v>
      </c>
      <c r="DB30" s="11" t="e">
        <f t="shared" si="117"/>
        <v>#N/A</v>
      </c>
      <c r="DC30" s="11" t="e">
        <f t="shared" si="118"/>
        <v>#N/A</v>
      </c>
      <c r="DD30" s="11" t="e">
        <f t="shared" si="119"/>
        <v>#N/A</v>
      </c>
      <c r="DE30" s="9">
        <v>414626</v>
      </c>
      <c r="DF30" s="9">
        <v>424668</v>
      </c>
      <c r="DG30" s="9">
        <v>38</v>
      </c>
      <c r="DH30" s="9">
        <v>218</v>
      </c>
      <c r="DI30" s="9">
        <v>1811</v>
      </c>
      <c r="DJ30" s="9">
        <v>14536</v>
      </c>
      <c r="DK30" s="9">
        <v>44691</v>
      </c>
      <c r="DL30" s="9">
        <v>21700</v>
      </c>
      <c r="DM30" s="9">
        <v>54763</v>
      </c>
      <c r="DN30" s="9">
        <v>13081</v>
      </c>
      <c r="DO30" s="9">
        <v>7259</v>
      </c>
      <c r="DP30" s="9">
        <v>28438</v>
      </c>
      <c r="DQ30" s="9">
        <v>6116</v>
      </c>
      <c r="DR30" s="9">
        <v>28777</v>
      </c>
      <c r="DS30" s="9">
        <v>9697</v>
      </c>
      <c r="DT30" s="9">
        <v>28380</v>
      </c>
      <c r="DU30" s="9">
        <v>13665</v>
      </c>
      <c r="DV30" s="9">
        <v>73145</v>
      </c>
      <c r="DW30" s="9">
        <v>6987</v>
      </c>
      <c r="DX30" s="9">
        <v>43263</v>
      </c>
      <c r="DY30" s="9">
        <v>17973</v>
      </c>
      <c r="DZ30" s="9">
        <v>88</v>
      </c>
      <c r="EA30" s="9">
        <f t="shared" si="183"/>
        <v>59483</v>
      </c>
      <c r="EB30" s="9">
        <f t="shared" si="184"/>
        <v>34554</v>
      </c>
      <c r="EC30" s="9">
        <f t="shared" si="185"/>
        <v>66854</v>
      </c>
      <c r="ED30" s="9">
        <f t="shared" si="186"/>
        <v>86810</v>
      </c>
      <c r="EE30" s="9">
        <f t="shared" si="187"/>
        <v>91355</v>
      </c>
      <c r="EF30" s="9">
        <f t="shared" si="188"/>
        <v>75570</v>
      </c>
      <c r="EG30" s="11">
        <f t="shared" si="189"/>
        <v>0.14346181860278903</v>
      </c>
      <c r="EH30" s="11">
        <f t="shared" si="190"/>
        <v>8.3337754988833307E-2</v>
      </c>
      <c r="EI30" s="11">
        <f t="shared" si="191"/>
        <v>0.1612392855247862</v>
      </c>
      <c r="EJ30" s="11">
        <f t="shared" si="192"/>
        <v>0.20936940761071424</v>
      </c>
      <c r="EK30" s="11">
        <f t="shared" si="193"/>
        <v>0.22033109356383826</v>
      </c>
      <c r="EL30" s="11">
        <f t="shared" si="194"/>
        <v>0.182260639709039</v>
      </c>
      <c r="EM30" s="9" t="e">
        <v>#N/A</v>
      </c>
      <c r="EN30" s="9" t="e">
        <v>#N/A</v>
      </c>
      <c r="EO30" s="14" t="e">
        <f t="shared" si="120"/>
        <v>#N/A</v>
      </c>
      <c r="EP30" s="9">
        <v>452431</v>
      </c>
      <c r="EQ30" s="9">
        <v>424668</v>
      </c>
      <c r="ER30" s="11">
        <f t="shared" si="58"/>
        <v>6.136405330315562E-2</v>
      </c>
      <c r="ES30" s="9">
        <v>46740</v>
      </c>
      <c r="ET30" s="9" t="e">
        <v>#N/A</v>
      </c>
      <c r="EU30" s="9" t="e">
        <v>#N/A</v>
      </c>
      <c r="EV30" s="9" t="e">
        <v>#N/A</v>
      </c>
      <c r="EW30" s="9" t="e">
        <v>#N/A</v>
      </c>
      <c r="EX30" s="9" t="e">
        <v>#N/A</v>
      </c>
      <c r="EY30" s="9" t="e">
        <v>#N/A</v>
      </c>
      <c r="EZ30" s="13" t="e">
        <f t="shared" si="121"/>
        <v>#N/A</v>
      </c>
      <c r="FA30" s="13" t="e">
        <f t="shared" si="122"/>
        <v>#N/A</v>
      </c>
      <c r="FB30" s="13" t="e">
        <f t="shared" si="123"/>
        <v>#N/A</v>
      </c>
      <c r="FC30" s="13" t="e">
        <f t="shared" si="124"/>
        <v>#N/A</v>
      </c>
      <c r="FD30" s="13" t="e">
        <f t="shared" si="125"/>
        <v>#N/A</v>
      </c>
      <c r="FE30" s="13" t="e">
        <f t="shared" si="126"/>
        <v>#N/A</v>
      </c>
      <c r="FF30" s="9">
        <v>0</v>
      </c>
      <c r="FG30" s="9">
        <v>52615</v>
      </c>
      <c r="FH30" s="9">
        <v>4851</v>
      </c>
      <c r="FI30" s="9">
        <v>12733</v>
      </c>
      <c r="FJ30" s="9">
        <v>870</v>
      </c>
      <c r="FK30" s="9">
        <f t="shared" si="59"/>
        <v>52615</v>
      </c>
      <c r="FL30" s="9">
        <f t="shared" si="60"/>
        <v>17584</v>
      </c>
      <c r="FM30" s="9">
        <f t="shared" si="61"/>
        <v>870</v>
      </c>
      <c r="FN30" s="9">
        <v>114691</v>
      </c>
      <c r="FO30" s="9">
        <v>63313</v>
      </c>
      <c r="FP30" s="9">
        <v>368804</v>
      </c>
      <c r="FQ30" s="9">
        <f t="shared" si="62"/>
        <v>51378</v>
      </c>
      <c r="FR30" s="8" t="e">
        <v>#N/A</v>
      </c>
      <c r="FS30" s="8" t="e">
        <v>#N/A</v>
      </c>
      <c r="FT30" s="13" t="e">
        <f t="shared" si="127"/>
        <v>#N/A</v>
      </c>
      <c r="FU30" s="8" t="e">
        <v>#N/A</v>
      </c>
      <c r="FV30" s="8" t="e">
        <v>#N/A</v>
      </c>
      <c r="FW30" s="8" t="e">
        <v>#N/A</v>
      </c>
      <c r="FX30" s="13" t="e">
        <f t="shared" si="128"/>
        <v>#N/A</v>
      </c>
      <c r="FY30" s="13" t="e">
        <f t="shared" si="129"/>
        <v>#N/A</v>
      </c>
      <c r="FZ30" s="17">
        <v>26413</v>
      </c>
      <c r="GA30" s="17">
        <v>53221</v>
      </c>
      <c r="GB30" s="17">
        <v>92740</v>
      </c>
      <c r="GC30" s="17">
        <v>112225</v>
      </c>
      <c r="GD30" s="17">
        <v>136573</v>
      </c>
      <c r="GE30" s="13" t="e">
        <f t="shared" si="63"/>
        <v>#N/A</v>
      </c>
      <c r="GF30" s="13" t="e">
        <f t="shared" si="64"/>
        <v>#N/A</v>
      </c>
      <c r="GG30" s="13" t="e">
        <f t="shared" si="65"/>
        <v>#N/A</v>
      </c>
      <c r="GH30" s="13" t="e">
        <f t="shared" si="66"/>
        <v>#N/A</v>
      </c>
      <c r="GI30" s="13" t="e">
        <f t="shared" si="67"/>
        <v>#N/A</v>
      </c>
      <c r="GJ30" t="e">
        <v>#N/A</v>
      </c>
      <c r="GK30" s="8" t="e">
        <v>#N/A</v>
      </c>
      <c r="GL30" s="8" t="e">
        <v>#N/A</v>
      </c>
      <c r="GM30" s="8" t="e">
        <v>#N/A</v>
      </c>
      <c r="GN30" s="8" t="e">
        <v>#N/A</v>
      </c>
      <c r="GO30" s="8" t="e">
        <v>#N/A</v>
      </c>
      <c r="GP30" s="13" t="e">
        <f t="shared" si="130"/>
        <v>#N/A</v>
      </c>
      <c r="GQ30" s="13" t="e">
        <f t="shared" si="131"/>
        <v>#N/A</v>
      </c>
      <c r="GR30" s="13" t="e">
        <f t="shared" si="132"/>
        <v>#N/A</v>
      </c>
      <c r="GS30" s="13" t="e">
        <f t="shared" si="133"/>
        <v>#N/A</v>
      </c>
      <c r="GT30" s="13" t="e">
        <f t="shared" si="134"/>
        <v>#N/A</v>
      </c>
      <c r="GU30" s="21">
        <v>142552.094718985</v>
      </c>
      <c r="GV30" s="21">
        <f>GU30*VLOOKUP(H30,'R-CPI-U-RS'!$A$44:$O$54,15,FALSE)</f>
        <v>189618.47514389001</v>
      </c>
      <c r="GW30" s="9">
        <v>899</v>
      </c>
      <c r="GX30" s="9">
        <v>22</v>
      </c>
      <c r="GY30" s="9">
        <v>52</v>
      </c>
      <c r="GZ30" s="9">
        <v>709</v>
      </c>
      <c r="HA30" s="9">
        <f t="shared" si="69"/>
        <v>783</v>
      </c>
      <c r="HB30" s="8" t="e">
        <v>#N/A</v>
      </c>
      <c r="HC30" s="8" t="e">
        <v>#N/A</v>
      </c>
      <c r="HD30" s="8" t="e">
        <v>#N/A</v>
      </c>
      <c r="HE30" s="8" t="e">
        <v>#N/A</v>
      </c>
      <c r="HF30" s="8" t="e">
        <v>#N/A</v>
      </c>
      <c r="HG30" s="13" t="e">
        <f t="shared" si="135"/>
        <v>#N/A</v>
      </c>
      <c r="HH30" s="13" t="e">
        <f t="shared" si="179"/>
        <v>#N/A</v>
      </c>
      <c r="HI30" s="13" t="e">
        <f t="shared" si="180"/>
        <v>#N/A</v>
      </c>
      <c r="HJ30" s="13" t="e">
        <f t="shared" si="181"/>
        <v>#N/A</v>
      </c>
      <c r="HK30" s="13" t="e">
        <f t="shared" si="182"/>
        <v>#N/A</v>
      </c>
      <c r="HL30" s="5" t="e">
        <v>#N/A</v>
      </c>
      <c r="HM30" s="5" t="e">
        <f>HL30*VLOOKUP(H30,'R-CPI-U-RS'!$A$44:$O$54,15,FALSE)</f>
        <v>#N/A</v>
      </c>
      <c r="HN30" s="17" t="e">
        <v>#N/A</v>
      </c>
      <c r="HO30" s="17" t="e">
        <v>#N/A</v>
      </c>
      <c r="HP30" s="17" t="e">
        <v>#N/A</v>
      </c>
      <c r="HQ30" s="17" t="e">
        <v>#N/A</v>
      </c>
      <c r="HR30" s="17" t="e">
        <v>#N/A</v>
      </c>
      <c r="HS30" s="17" t="e">
        <v>#N/A</v>
      </c>
      <c r="HT30" s="13" t="e">
        <f t="shared" si="136"/>
        <v>#N/A</v>
      </c>
      <c r="HU30" s="13" t="e">
        <f t="shared" si="137"/>
        <v>#N/A</v>
      </c>
      <c r="HV30" s="13" t="e">
        <f t="shared" si="138"/>
        <v>#N/A</v>
      </c>
      <c r="HW30" s="13" t="e">
        <f t="shared" si="139"/>
        <v>#N/A</v>
      </c>
      <c r="HX30" s="13" t="e">
        <f t="shared" si="140"/>
        <v>#N/A</v>
      </c>
      <c r="HY30" s="13" t="e">
        <f t="shared" si="141"/>
        <v>#N/A</v>
      </c>
      <c r="HZ30" s="13" t="e">
        <v>#N/A</v>
      </c>
      <c r="IA30" s="17" t="e">
        <v>#N/A</v>
      </c>
      <c r="IB30" s="17" t="e">
        <v>#N/A</v>
      </c>
      <c r="IC30" s="17" t="e">
        <v>#N/A</v>
      </c>
      <c r="ID30" s="17" t="e">
        <v>#N/A</v>
      </c>
      <c r="IE30" s="17" t="e">
        <v>#N/A</v>
      </c>
      <c r="IF30" s="17" t="e">
        <v>#N/A</v>
      </c>
      <c r="IG30" s="13" t="e">
        <f t="shared" si="142"/>
        <v>#N/A</v>
      </c>
      <c r="IH30" s="13" t="e">
        <f t="shared" si="143"/>
        <v>#N/A</v>
      </c>
      <c r="II30" s="13" t="e">
        <f t="shared" si="144"/>
        <v>#N/A</v>
      </c>
      <c r="IJ30" s="13" t="e">
        <f t="shared" si="145"/>
        <v>#N/A</v>
      </c>
      <c r="IK30" s="13" t="e">
        <f t="shared" si="146"/>
        <v>#N/A</v>
      </c>
      <c r="IL30" s="13" t="e">
        <f t="shared" si="147"/>
        <v>#N/A</v>
      </c>
      <c r="IM30" s="13" t="e">
        <v>#N/A</v>
      </c>
      <c r="IN30" s="17" t="e">
        <v>#N/A</v>
      </c>
      <c r="IO30" s="17" t="e">
        <v>#N/A</v>
      </c>
      <c r="IP30" s="17" t="e">
        <v>#N/A</v>
      </c>
      <c r="IQ30" s="17" t="e">
        <v>#N/A</v>
      </c>
      <c r="IR30" s="17" t="e">
        <v>#N/A</v>
      </c>
      <c r="IS30" s="17" t="e">
        <v>#N/A</v>
      </c>
      <c r="IT30" s="17" t="e">
        <v>#N/A</v>
      </c>
      <c r="IU30" s="13" t="e">
        <f t="shared" si="148"/>
        <v>#N/A</v>
      </c>
      <c r="IV30" s="13" t="e">
        <f t="shared" si="149"/>
        <v>#N/A</v>
      </c>
      <c r="IW30" s="13" t="e">
        <f t="shared" si="150"/>
        <v>#N/A</v>
      </c>
      <c r="IX30" s="13" t="e">
        <f t="shared" si="151"/>
        <v>#N/A</v>
      </c>
      <c r="IY30" s="13" t="e">
        <f t="shared" si="152"/>
        <v>#N/A</v>
      </c>
      <c r="IZ30" s="13" t="e">
        <f t="shared" si="153"/>
        <v>#N/A</v>
      </c>
      <c r="JA30" s="17">
        <v>460763</v>
      </c>
      <c r="JB30" s="17">
        <v>377262</v>
      </c>
      <c r="JC30" s="17">
        <v>37467</v>
      </c>
      <c r="JD30" s="17">
        <v>14762</v>
      </c>
      <c r="JE30" s="17">
        <v>15265</v>
      </c>
      <c r="JF30" s="17">
        <v>3185</v>
      </c>
      <c r="JG30" s="17">
        <v>12822</v>
      </c>
      <c r="JH30" s="13">
        <f t="shared" si="74"/>
        <v>0.81877668128734293</v>
      </c>
      <c r="JI30" s="13">
        <f t="shared" si="75"/>
        <v>8.1315122959091768E-2</v>
      </c>
      <c r="JJ30" s="13">
        <f t="shared" si="76"/>
        <v>3.2038162786508464E-2</v>
      </c>
      <c r="JK30" s="13">
        <f t="shared" si="77"/>
        <v>3.3129830303214453E-2</v>
      </c>
      <c r="JL30" s="13">
        <f t="shared" si="78"/>
        <v>6.9124473970349183E-3</v>
      </c>
      <c r="JM30" s="13">
        <f t="shared" si="79"/>
        <v>2.7827755266807447E-2</v>
      </c>
      <c r="JN30" s="1">
        <v>47</v>
      </c>
      <c r="JO30" s="1">
        <v>30</v>
      </c>
      <c r="JP30" s="1">
        <v>4</v>
      </c>
      <c r="JQ30" s="1">
        <v>12</v>
      </c>
      <c r="JR30" s="1">
        <v>1</v>
      </c>
      <c r="JS30" s="1">
        <v>0</v>
      </c>
      <c r="JT30" s="11">
        <f t="shared" si="80"/>
        <v>0.63829787234042556</v>
      </c>
      <c r="JU30" s="11">
        <f t="shared" si="81"/>
        <v>8.5106382978723402E-2</v>
      </c>
      <c r="JV30" s="11">
        <f t="shared" si="82"/>
        <v>0.25531914893617019</v>
      </c>
      <c r="JW30" s="11">
        <f t="shared" si="83"/>
        <v>2.1276595744680851E-2</v>
      </c>
      <c r="JX30" s="11">
        <f t="shared" si="84"/>
        <v>0</v>
      </c>
      <c r="JY30" s="29">
        <f>(JN30/J30)*100000</f>
        <v>5.0146384765741701</v>
      </c>
      <c r="JZ30" s="9">
        <v>21602392</v>
      </c>
      <c r="KA30" s="9">
        <v>4636129</v>
      </c>
      <c r="KB30" s="9">
        <v>164388</v>
      </c>
      <c r="KC30" s="9"/>
      <c r="KD30" s="9"/>
      <c r="KE30" s="9"/>
      <c r="KF30" s="9"/>
      <c r="KG30" s="9"/>
      <c r="KH30" s="9">
        <f t="shared" si="85"/>
        <v>4636129</v>
      </c>
      <c r="KI30" s="9">
        <f t="shared" si="86"/>
        <v>164388</v>
      </c>
      <c r="KJ30" s="9">
        <f t="shared" si="87"/>
        <v>26402909</v>
      </c>
      <c r="KK30" t="e">
        <v>#N/A</v>
      </c>
      <c r="KL30" s="8" t="e">
        <v>#N/A</v>
      </c>
      <c r="KM30" s="8" t="e">
        <v>#N/A</v>
      </c>
      <c r="KN30" s="8" t="e">
        <v>#N/A</v>
      </c>
      <c r="KO30" s="8" t="e">
        <v>#N/A</v>
      </c>
      <c r="KP30" s="8" t="e">
        <v>#N/A</v>
      </c>
      <c r="KQ30" s="8" t="e">
        <v>#N/A</v>
      </c>
      <c r="KR30" s="8" t="e">
        <v>#N/A</v>
      </c>
      <c r="KS30" s="8" t="e">
        <v>#N/A</v>
      </c>
      <c r="KT30" s="13" t="e">
        <f t="shared" si="154"/>
        <v>#N/A</v>
      </c>
      <c r="KU30" s="13" t="e">
        <f t="shared" si="155"/>
        <v>#N/A</v>
      </c>
      <c r="KV30" s="13" t="e">
        <f t="shared" si="156"/>
        <v>#N/A</v>
      </c>
      <c r="KW30" s="13" t="e">
        <f t="shared" si="157"/>
        <v>#N/A</v>
      </c>
      <c r="KX30" s="17" t="e">
        <v>#N/A</v>
      </c>
      <c r="KY30" s="15" t="e">
        <f t="shared" si="158"/>
        <v>#N/A</v>
      </c>
      <c r="KZ30" s="8" t="e">
        <v>#N/A</v>
      </c>
      <c r="LA30" s="8" t="e">
        <v>#N/A</v>
      </c>
      <c r="LB30" s="8" t="e">
        <v>#N/A</v>
      </c>
      <c r="LC30" s="8" t="e">
        <v>#N/A</v>
      </c>
      <c r="LD30" s="8" t="e">
        <v>#N/A</v>
      </c>
      <c r="LE30" s="8" t="e">
        <v>#N/A</v>
      </c>
      <c r="LF30" s="13" t="e">
        <f t="shared" si="159"/>
        <v>#N/A</v>
      </c>
      <c r="LG30" s="13" t="e">
        <f t="shared" si="160"/>
        <v>#N/A</v>
      </c>
      <c r="LH30" s="13" t="e">
        <f t="shared" si="161"/>
        <v>#N/A</v>
      </c>
      <c r="LI30" s="13" t="e">
        <f t="shared" si="162"/>
        <v>#N/A</v>
      </c>
      <c r="LJ30" s="13" t="e">
        <f t="shared" si="163"/>
        <v>#N/A</v>
      </c>
      <c r="LK30" s="17" t="e">
        <v>#N/A</v>
      </c>
      <c r="LL30" s="17" t="e">
        <v>#N/A</v>
      </c>
      <c r="LM30" s="13" t="e">
        <f t="shared" si="195"/>
        <v>#N/A</v>
      </c>
      <c r="LN30" s="27">
        <v>330.34</v>
      </c>
      <c r="LO30" s="27">
        <v>322.67999999999995</v>
      </c>
      <c r="LP30" s="27">
        <v>271.26</v>
      </c>
      <c r="LQ30" s="27">
        <v>111.39</v>
      </c>
      <c r="LR30" s="27">
        <v>18.47</v>
      </c>
      <c r="LS30" s="11">
        <f t="shared" si="90"/>
        <v>0.31337393515092865</v>
      </c>
      <c r="LT30" s="11">
        <f t="shared" si="91"/>
        <v>0.30610734817007224</v>
      </c>
      <c r="LU30" s="11">
        <f t="shared" si="92"/>
        <v>0.25732824861972792</v>
      </c>
      <c r="LV30" s="11">
        <f t="shared" si="93"/>
        <v>0.10566907621378563</v>
      </c>
      <c r="LW30" s="11">
        <f t="shared" si="94"/>
        <v>1.7521391845485415E-2</v>
      </c>
      <c r="LX30" s="25" t="e">
        <v>#N/A</v>
      </c>
      <c r="LY30" s="25" t="e">
        <v>#N/A</v>
      </c>
      <c r="LZ30" s="25" t="e">
        <v>#N/A</v>
      </c>
      <c r="MA30" s="25" t="e">
        <v>#N/A</v>
      </c>
      <c r="MB30" s="22" t="e">
        <v>#N/A</v>
      </c>
      <c r="MC30" s="22" t="e">
        <v>#N/A</v>
      </c>
      <c r="MD30" s="1">
        <v>359</v>
      </c>
      <c r="ME30" s="1">
        <v>153</v>
      </c>
      <c r="MF30" s="1">
        <v>205</v>
      </c>
      <c r="MG30" s="1">
        <v>1</v>
      </c>
      <c r="MH30" s="1">
        <v>0</v>
      </c>
      <c r="MI30" s="1">
        <v>0</v>
      </c>
      <c r="MJ30" s="11">
        <f t="shared" si="95"/>
        <v>0.42618384401114207</v>
      </c>
      <c r="MK30" s="11">
        <f t="shared" si="96"/>
        <v>0.57103064066852371</v>
      </c>
      <c r="ML30" s="11">
        <f t="shared" si="97"/>
        <v>2.7855153203342618E-3</v>
      </c>
      <c r="MM30" s="11">
        <f t="shared" si="98"/>
        <v>0</v>
      </c>
      <c r="MN30" s="11">
        <f t="shared" si="99"/>
        <v>0</v>
      </c>
      <c r="MO30" s="26" t="e">
        <v>#N/A</v>
      </c>
      <c r="MP30" s="26" t="e">
        <v>#N/A</v>
      </c>
      <c r="MQ30" s="26" t="e">
        <v>#N/A</v>
      </c>
      <c r="MR30" s="26" t="e">
        <v>#N/A</v>
      </c>
      <c r="MS30" s="9">
        <v>1052721.4540526201</v>
      </c>
      <c r="MT30" s="9">
        <v>11158</v>
      </c>
      <c r="MU30" s="9">
        <v>15098.6</v>
      </c>
      <c r="MV30" s="9">
        <v>381167.43859999999</v>
      </c>
      <c r="MW30" s="9">
        <v>1460145.49265262</v>
      </c>
      <c r="MX30" s="13" t="e">
        <v>#N/A</v>
      </c>
      <c r="MY30" s="13" t="e">
        <v>#N/A</v>
      </c>
      <c r="MZ30" s="13" t="e">
        <v>#N/A</v>
      </c>
      <c r="NA30" s="13" t="e">
        <v>#N/A</v>
      </c>
      <c r="NB30" s="13" t="e">
        <v>#N/A</v>
      </c>
      <c r="NC30" s="8" t="e">
        <v>#N/A</v>
      </c>
      <c r="ND30" s="8" t="e">
        <v>#N/A</v>
      </c>
      <c r="NE30" s="8" t="e">
        <v>#N/A</v>
      </c>
      <c r="NF30" s="8" t="e">
        <v>#N/A</v>
      </c>
      <c r="NG30" s="8" t="e">
        <v>#N/A</v>
      </c>
      <c r="NH30" s="38" t="e">
        <f t="shared" si="100"/>
        <v>#N/A</v>
      </c>
      <c r="NI30" s="38" t="e">
        <f t="shared" si="101"/>
        <v>#N/A</v>
      </c>
      <c r="NJ30" s="38" t="e">
        <f t="shared" si="102"/>
        <v>#N/A</v>
      </c>
      <c r="NK30" s="38" t="e">
        <f t="shared" si="103"/>
        <v>#N/A</v>
      </c>
      <c r="NL30" s="38" t="e">
        <f t="shared" si="104"/>
        <v>#N/A</v>
      </c>
      <c r="NM30" s="8">
        <v>910676</v>
      </c>
      <c r="NN30" s="8">
        <v>121533</v>
      </c>
      <c r="NO30" s="11">
        <f t="shared" si="105"/>
        <v>0.13345361028510688</v>
      </c>
      <c r="NP30" s="13" t="e">
        <v>#N/A</v>
      </c>
      <c r="NQ30" s="13" t="e">
        <v>#N/A</v>
      </c>
      <c r="NR30" s="13" t="e">
        <v>#N/A</v>
      </c>
      <c r="NS30" s="9">
        <v>741</v>
      </c>
      <c r="NT30" s="39">
        <v>80.296040000000005</v>
      </c>
      <c r="NU30" s="8" t="e">
        <v>#N/A</v>
      </c>
      <c r="NV30" s="16" t="e">
        <v>#N/A</v>
      </c>
      <c r="NW30" s="8" t="e">
        <v>#N/A</v>
      </c>
      <c r="NX30" s="25" t="e">
        <v>#N/A</v>
      </c>
      <c r="NY30" s="39" t="e">
        <v>#N/A</v>
      </c>
    </row>
    <row r="31" spans="1:389" x14ac:dyDescent="0.25">
      <c r="A31" s="3" t="s">
        <v>47</v>
      </c>
      <c r="B31" s="3" t="s">
        <v>2</v>
      </c>
      <c r="C31" s="3" t="s">
        <v>78</v>
      </c>
      <c r="D31" s="3" t="s">
        <v>94</v>
      </c>
      <c r="E31" s="3" t="s">
        <v>19</v>
      </c>
      <c r="F31" s="3" t="s">
        <v>20</v>
      </c>
      <c r="G31" s="3">
        <v>36029</v>
      </c>
      <c r="H31" s="3">
        <v>2015</v>
      </c>
      <c r="I31" s="3" t="str">
        <f t="shared" si="53"/>
        <v>Sum of 2015</v>
      </c>
      <c r="J31" s="8">
        <v>939783</v>
      </c>
      <c r="K31" s="8">
        <v>922578</v>
      </c>
      <c r="L31" s="8">
        <v>189901</v>
      </c>
      <c r="M31" s="8">
        <v>217749</v>
      </c>
      <c r="N31" s="8">
        <v>360042</v>
      </c>
      <c r="O31" s="8">
        <v>154886</v>
      </c>
      <c r="P31" s="13">
        <f t="shared" si="106"/>
        <v>0.2058373384147465</v>
      </c>
      <c r="Q31" s="13">
        <f t="shared" si="107"/>
        <v>0.2360223200639946</v>
      </c>
      <c r="R31" s="13">
        <f t="shared" si="108"/>
        <v>0.39025643360236206</v>
      </c>
      <c r="S31" s="13">
        <f t="shared" si="109"/>
        <v>0.16788390791889682</v>
      </c>
      <c r="T31" s="15">
        <v>40.200000000000003</v>
      </c>
      <c r="U31" s="15">
        <v>38.1</v>
      </c>
      <c r="V31" s="15">
        <v>42.1</v>
      </c>
      <c r="W31" s="17">
        <v>698706</v>
      </c>
      <c r="X31" s="17">
        <v>123161</v>
      </c>
      <c r="Y31" s="17">
        <v>31895</v>
      </c>
      <c r="Z31" s="17">
        <v>6570</v>
      </c>
      <c r="AA31" s="17">
        <v>14105</v>
      </c>
      <c r="AB31" s="17">
        <v>48141</v>
      </c>
      <c r="AC31" s="17">
        <v>223872</v>
      </c>
      <c r="AD31" s="13">
        <f t="shared" si="1"/>
        <v>0.75734084272549318</v>
      </c>
      <c r="AE31" s="13">
        <f t="shared" si="2"/>
        <v>0.13349657156359679</v>
      </c>
      <c r="AF31" s="13">
        <f t="shared" si="3"/>
        <v>3.4571602617881635E-2</v>
      </c>
      <c r="AG31" s="13">
        <f t="shared" si="4"/>
        <v>7.1213490891827037E-3</v>
      </c>
      <c r="AH31" s="13">
        <f t="shared" si="5"/>
        <v>1.5288680198313856E-2</v>
      </c>
      <c r="AI31" s="13">
        <f t="shared" si="6"/>
        <v>5.2180953805531893E-2</v>
      </c>
      <c r="AJ31" s="13">
        <f t="shared" si="7"/>
        <v>0.24265915727450688</v>
      </c>
      <c r="AK31" s="17">
        <v>383099</v>
      </c>
      <c r="AL31" s="17">
        <v>130026</v>
      </c>
      <c r="AM31" s="17">
        <v>128687</v>
      </c>
      <c r="AN31" s="17">
        <v>57072</v>
      </c>
      <c r="AO31" s="17">
        <v>67314</v>
      </c>
      <c r="AP31" s="13">
        <f t="shared" si="110"/>
        <v>0.33940574107476135</v>
      </c>
      <c r="AQ31" s="13">
        <f t="shared" si="164"/>
        <v>0.33591056097771071</v>
      </c>
      <c r="AR31" s="13">
        <f t="shared" si="165"/>
        <v>0.14897454704919616</v>
      </c>
      <c r="AS31" s="13">
        <f t="shared" si="166"/>
        <v>0.17570915089833175</v>
      </c>
      <c r="AT31" s="19">
        <v>2.34</v>
      </c>
      <c r="AU31" s="17">
        <v>872537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3">
        <f t="shared" si="167"/>
        <v>0</v>
      </c>
      <c r="BB31" s="13">
        <f t="shared" si="168"/>
        <v>0</v>
      </c>
      <c r="BC31" s="13">
        <f t="shared" si="169"/>
        <v>0</v>
      </c>
      <c r="BD31" s="13">
        <f t="shared" si="170"/>
        <v>0</v>
      </c>
      <c r="BE31" s="13">
        <f t="shared" si="171"/>
        <v>0</v>
      </c>
      <c r="BF31" s="13">
        <f t="shared" si="9"/>
        <v>0</v>
      </c>
      <c r="BG31" s="17">
        <v>911759</v>
      </c>
      <c r="BH31" s="17">
        <v>807810</v>
      </c>
      <c r="BI31" s="17">
        <v>75851</v>
      </c>
      <c r="BJ31" s="17">
        <v>15340</v>
      </c>
      <c r="BK31" s="17">
        <v>7057</v>
      </c>
      <c r="BL31" s="17">
        <v>5701</v>
      </c>
      <c r="BM31" s="13">
        <f t="shared" si="111"/>
        <v>0.88599070587732065</v>
      </c>
      <c r="BN31" s="13">
        <f t="shared" si="172"/>
        <v>8.3191939975366294E-2</v>
      </c>
      <c r="BO31" s="13">
        <f t="shared" si="173"/>
        <v>1.6824621418598557E-2</v>
      </c>
      <c r="BP31" s="13">
        <f t="shared" si="174"/>
        <v>7.7399839211897007E-3</v>
      </c>
      <c r="BQ31" s="13">
        <f t="shared" si="175"/>
        <v>6.2527488075247951E-3</v>
      </c>
      <c r="BR31" s="13">
        <f t="shared" si="56"/>
        <v>0.11400929412267935</v>
      </c>
      <c r="BS31" s="17">
        <v>745918</v>
      </c>
      <c r="BT31" s="17">
        <v>96610</v>
      </c>
      <c r="BU31" s="17">
        <v>13728</v>
      </c>
      <c r="BV31" s="17">
        <v>66322</v>
      </c>
      <c r="BW31" s="13">
        <f t="shared" si="112"/>
        <v>0.80851483560197623</v>
      </c>
      <c r="BX31" s="13">
        <f t="shared" si="176"/>
        <v>0.10471743310592709</v>
      </c>
      <c r="BY31" s="13">
        <f t="shared" si="177"/>
        <v>1.4880042663059383E-2</v>
      </c>
      <c r="BZ31" s="13">
        <f t="shared" si="178"/>
        <v>7.1887688629037327E-2</v>
      </c>
      <c r="CA31" s="13">
        <f t="shared" si="113"/>
        <v>0.19148516439802379</v>
      </c>
      <c r="CB31" s="8">
        <v>896567</v>
      </c>
      <c r="CC31" s="8">
        <v>140207</v>
      </c>
      <c r="CD31" s="13">
        <f t="shared" si="114"/>
        <v>0.15638206625940951</v>
      </c>
      <c r="CE31" s="8">
        <v>186789</v>
      </c>
      <c r="CF31" s="8">
        <v>47143</v>
      </c>
      <c r="CG31" s="13">
        <f t="shared" si="115"/>
        <v>0.25238638249575723</v>
      </c>
      <c r="CH31" s="5">
        <v>52214</v>
      </c>
      <c r="CI31" s="5">
        <f>CH31*VLOOKUP(H31,'R-CPI-U-RS'!$A$44:$O$54,15,FALSE)</f>
        <v>69333.835773758256</v>
      </c>
      <c r="CJ31" s="5">
        <v>54745488</v>
      </c>
      <c r="CK31" s="5">
        <v>56784096</v>
      </c>
      <c r="CL31" s="9">
        <v>22688</v>
      </c>
      <c r="CM31" s="9">
        <v>11141</v>
      </c>
      <c r="CN31" s="9">
        <v>4443</v>
      </c>
      <c r="CO31" s="9">
        <v>3266</v>
      </c>
      <c r="CP31" s="9">
        <v>2368</v>
      </c>
      <c r="CQ31" s="9">
        <v>802</v>
      </c>
      <c r="CR31" s="9">
        <v>456</v>
      </c>
      <c r="CS31" s="9">
        <v>212</v>
      </c>
      <c r="CT31" s="20">
        <v>18279942000</v>
      </c>
      <c r="CU31" s="20">
        <f>CT31*VLOOKUP(H31,'R-CPI-U-RS'!$A$44:$P$54,16,FALSE)</f>
        <v>23580757796.726959</v>
      </c>
      <c r="CV31" s="9">
        <v>1687</v>
      </c>
      <c r="CW31" s="9">
        <v>669933</v>
      </c>
      <c r="CX31" s="9">
        <v>34275</v>
      </c>
      <c r="CY31" s="9">
        <v>99595</v>
      </c>
      <c r="CZ31" s="9">
        <v>91250</v>
      </c>
      <c r="DA31" s="11">
        <f t="shared" si="116"/>
        <v>0.74848416797664497</v>
      </c>
      <c r="DB31" s="11">
        <f t="shared" si="117"/>
        <v>3.8293821706647538E-2</v>
      </c>
      <c r="DC31" s="11">
        <f t="shared" si="118"/>
        <v>0.11127274027348101</v>
      </c>
      <c r="DD31" s="11">
        <f t="shared" si="119"/>
        <v>0.10194927004322649</v>
      </c>
      <c r="DE31" s="9">
        <v>416499</v>
      </c>
      <c r="DF31" s="9">
        <v>429456</v>
      </c>
      <c r="DG31" s="9">
        <v>41</v>
      </c>
      <c r="DH31" s="9">
        <v>205</v>
      </c>
      <c r="DI31" s="9">
        <v>1834</v>
      </c>
      <c r="DJ31" s="9">
        <v>14999</v>
      </c>
      <c r="DK31" s="9">
        <v>43141</v>
      </c>
      <c r="DL31" s="9">
        <v>22324</v>
      </c>
      <c r="DM31" s="9">
        <v>53947</v>
      </c>
      <c r="DN31" s="9">
        <v>13175</v>
      </c>
      <c r="DO31" s="9">
        <v>7046</v>
      </c>
      <c r="DP31" s="9">
        <v>29209</v>
      </c>
      <c r="DQ31" s="9">
        <v>6178</v>
      </c>
      <c r="DR31" s="9">
        <v>29388</v>
      </c>
      <c r="DS31" s="9">
        <v>9427</v>
      </c>
      <c r="DT31" s="9">
        <v>29085</v>
      </c>
      <c r="DU31" s="9">
        <v>13547</v>
      </c>
      <c r="DV31" s="9">
        <v>74760</v>
      </c>
      <c r="DW31" s="9">
        <v>6699</v>
      </c>
      <c r="DX31" s="9">
        <v>43979</v>
      </c>
      <c r="DY31" s="9">
        <v>17483</v>
      </c>
      <c r="DZ31" s="9">
        <v>32</v>
      </c>
      <c r="EA31" s="9">
        <f t="shared" si="183"/>
        <v>58386</v>
      </c>
      <c r="EB31" s="9">
        <f t="shared" si="184"/>
        <v>35387</v>
      </c>
      <c r="EC31" s="9">
        <f t="shared" si="185"/>
        <v>67900</v>
      </c>
      <c r="ED31" s="9">
        <f t="shared" si="186"/>
        <v>88307</v>
      </c>
      <c r="EE31" s="9">
        <f t="shared" si="187"/>
        <v>91280</v>
      </c>
      <c r="EF31" s="9">
        <f t="shared" si="188"/>
        <v>75239</v>
      </c>
      <c r="EG31" s="11">
        <f t="shared" si="189"/>
        <v>0.14018280956256798</v>
      </c>
      <c r="EH31" s="11">
        <f t="shared" si="190"/>
        <v>8.4962989106816586E-2</v>
      </c>
      <c r="EI31" s="11">
        <f t="shared" si="191"/>
        <v>0.16302560150204443</v>
      </c>
      <c r="EJ31" s="11">
        <f t="shared" si="192"/>
        <v>0.21202211770016255</v>
      </c>
      <c r="EK31" s="11">
        <f t="shared" si="193"/>
        <v>0.21916019006048035</v>
      </c>
      <c r="EL31" s="11">
        <f t="shared" si="194"/>
        <v>0.18064629206792812</v>
      </c>
      <c r="EM31" s="9">
        <v>755834</v>
      </c>
      <c r="EN31" s="9">
        <v>474532</v>
      </c>
      <c r="EO31" s="14">
        <f t="shared" si="120"/>
        <v>0.62782568659255866</v>
      </c>
      <c r="EP31" s="9">
        <v>453709</v>
      </c>
      <c r="EQ31" s="9">
        <v>429456</v>
      </c>
      <c r="ER31" s="11">
        <f t="shared" si="58"/>
        <v>5.3454967831804083E-2</v>
      </c>
      <c r="ES31" s="9">
        <v>47593</v>
      </c>
      <c r="ET31" s="9">
        <v>641966</v>
      </c>
      <c r="EU31" s="9">
        <v>59974</v>
      </c>
      <c r="EV31" s="9">
        <v>183204</v>
      </c>
      <c r="EW31" s="9">
        <v>191942</v>
      </c>
      <c r="EX31" s="9">
        <v>90477</v>
      </c>
      <c r="EY31" s="9">
        <v>116369</v>
      </c>
      <c r="EZ31" s="13">
        <f t="shared" si="121"/>
        <v>9.3422393086238217E-2</v>
      </c>
      <c r="FA31" s="13">
        <f t="shared" si="122"/>
        <v>0.2853795995426549</v>
      </c>
      <c r="FB31" s="13">
        <f t="shared" si="123"/>
        <v>0.29899091229130514</v>
      </c>
      <c r="FC31" s="13">
        <f t="shared" si="124"/>
        <v>0.14093737051494939</v>
      </c>
      <c r="FD31" s="13">
        <f t="shared" si="125"/>
        <v>0.18126972456485235</v>
      </c>
      <c r="FE31" s="13">
        <f t="shared" si="126"/>
        <v>0.32220709507980172</v>
      </c>
      <c r="FF31" s="9">
        <v>0</v>
      </c>
      <c r="FG31" s="9">
        <v>51191</v>
      </c>
      <c r="FH31" s="9">
        <v>4644</v>
      </c>
      <c r="FI31" s="9">
        <v>12022</v>
      </c>
      <c r="FJ31" s="9">
        <v>981</v>
      </c>
      <c r="FK31" s="9">
        <f t="shared" si="59"/>
        <v>51191</v>
      </c>
      <c r="FL31" s="9">
        <f t="shared" si="60"/>
        <v>16666</v>
      </c>
      <c r="FM31" s="9">
        <f t="shared" si="61"/>
        <v>981</v>
      </c>
      <c r="FN31" s="9">
        <v>108426</v>
      </c>
      <c r="FO31" s="9">
        <v>61243</v>
      </c>
      <c r="FP31" s="9">
        <v>368349</v>
      </c>
      <c r="FQ31" s="9">
        <f t="shared" si="62"/>
        <v>47183</v>
      </c>
      <c r="FR31" s="8">
        <v>421859</v>
      </c>
      <c r="FS31" s="8">
        <v>38760</v>
      </c>
      <c r="FT31" s="13">
        <f t="shared" si="127"/>
        <v>9.1879040153226552E-2</v>
      </c>
      <c r="FU31" s="8">
        <v>383099</v>
      </c>
      <c r="FV31" s="8">
        <v>246439</v>
      </c>
      <c r="FW31" s="8">
        <v>136660</v>
      </c>
      <c r="FX31" s="13">
        <f t="shared" si="128"/>
        <v>0.64327758621139708</v>
      </c>
      <c r="FY31" s="13">
        <f t="shared" si="129"/>
        <v>0.35672241378860292</v>
      </c>
      <c r="FZ31" s="17">
        <v>27074</v>
      </c>
      <c r="GA31" s="17">
        <v>53099</v>
      </c>
      <c r="GB31" s="17">
        <v>92480</v>
      </c>
      <c r="GC31" s="17">
        <v>111300</v>
      </c>
      <c r="GD31" s="17">
        <v>137906</v>
      </c>
      <c r="GE31" s="13">
        <f t="shared" si="63"/>
        <v>6.417784141146686E-2</v>
      </c>
      <c r="GF31" s="13">
        <f t="shared" si="64"/>
        <v>0.12586906999732139</v>
      </c>
      <c r="GG31" s="13">
        <f t="shared" si="65"/>
        <v>0.21922016597962826</v>
      </c>
      <c r="GH31" s="13">
        <f t="shared" si="66"/>
        <v>0.26383222830376973</v>
      </c>
      <c r="GI31" s="13">
        <f t="shared" si="67"/>
        <v>0.32690069430781377</v>
      </c>
      <c r="GJ31">
        <v>1955</v>
      </c>
      <c r="GK31" s="8">
        <v>255913</v>
      </c>
      <c r="GL31" s="8">
        <v>106272</v>
      </c>
      <c r="GM31" s="8">
        <v>28476</v>
      </c>
      <c r="GN31" s="8">
        <v>25004</v>
      </c>
      <c r="GO31" s="8">
        <v>6194</v>
      </c>
      <c r="GP31" s="13">
        <f t="shared" si="130"/>
        <v>0.60663159965770552</v>
      </c>
      <c r="GQ31" s="13">
        <f t="shared" si="131"/>
        <v>0.25191355405479082</v>
      </c>
      <c r="GR31" s="13">
        <f t="shared" si="132"/>
        <v>6.7501226713190907E-2</v>
      </c>
      <c r="GS31" s="13">
        <f t="shared" si="133"/>
        <v>5.9270988647865758E-2</v>
      </c>
      <c r="GT31" s="13">
        <f t="shared" si="134"/>
        <v>1.4682630926446989E-2</v>
      </c>
      <c r="GU31" s="21">
        <v>146841.86546288201</v>
      </c>
      <c r="GV31" s="21">
        <f>GU31*VLOOKUP(H31,'R-CPI-U-RS'!$A$44:$O$54,15,FALSE)</f>
        <v>194988.12166690474</v>
      </c>
      <c r="GW31" s="9">
        <v>821</v>
      </c>
      <c r="GX31" s="9">
        <v>20</v>
      </c>
      <c r="GY31" s="9">
        <v>0</v>
      </c>
      <c r="GZ31" s="9">
        <v>641</v>
      </c>
      <c r="HA31" s="9">
        <f t="shared" si="69"/>
        <v>661</v>
      </c>
      <c r="HB31" s="8">
        <v>73517</v>
      </c>
      <c r="HC31" s="8">
        <v>164494</v>
      </c>
      <c r="HD31" s="8">
        <v>81650</v>
      </c>
      <c r="HE31" s="8">
        <v>58077</v>
      </c>
      <c r="HF31" s="8">
        <v>5361</v>
      </c>
      <c r="HG31" s="13">
        <f t="shared" si="135"/>
        <v>0.19190078804695393</v>
      </c>
      <c r="HH31" s="13">
        <f t="shared" si="179"/>
        <v>0.42937726279630067</v>
      </c>
      <c r="HI31" s="13">
        <f t="shared" si="180"/>
        <v>0.21313028747138468</v>
      </c>
      <c r="HJ31" s="13">
        <f t="shared" si="181"/>
        <v>0.15159788984048508</v>
      </c>
      <c r="HK31" s="13">
        <f t="shared" si="182"/>
        <v>1.3993771844875607E-2</v>
      </c>
      <c r="HL31" s="5">
        <v>830</v>
      </c>
      <c r="HM31" s="5">
        <f>HL31*VLOOKUP(H31,'R-CPI-U-RS'!$A$44:$O$54,15,FALSE)</f>
        <v>1102.1389606660923</v>
      </c>
      <c r="HN31" s="17">
        <v>51210</v>
      </c>
      <c r="HO31" s="17">
        <v>100013</v>
      </c>
      <c r="HP31" s="17">
        <v>49233</v>
      </c>
      <c r="HQ31" s="17">
        <v>18856</v>
      </c>
      <c r="HR31" s="17">
        <v>25534</v>
      </c>
      <c r="HS31" s="17">
        <v>1593</v>
      </c>
      <c r="HT31" s="13">
        <f t="shared" si="136"/>
        <v>0.2077999018012571</v>
      </c>
      <c r="HU31" s="13">
        <f t="shared" si="137"/>
        <v>0.40583268070394701</v>
      </c>
      <c r="HV31" s="13">
        <f t="shared" si="138"/>
        <v>0.1997776325987364</v>
      </c>
      <c r="HW31" s="13">
        <f t="shared" si="139"/>
        <v>7.6513863471284985E-2</v>
      </c>
      <c r="HX31" s="13">
        <f t="shared" si="140"/>
        <v>0.10361184715081623</v>
      </c>
      <c r="HY31" s="13">
        <f t="shared" si="141"/>
        <v>6.4640742739582617E-3</v>
      </c>
      <c r="HZ31" s="13">
        <v>0.16899999999999998</v>
      </c>
      <c r="IA31" s="17">
        <v>7555</v>
      </c>
      <c r="IB31" s="17">
        <v>30350</v>
      </c>
      <c r="IC31" s="17">
        <v>25164</v>
      </c>
      <c r="ID31" s="17">
        <v>17203</v>
      </c>
      <c r="IE31" s="17">
        <v>47147</v>
      </c>
      <c r="IF31" s="17">
        <v>9241</v>
      </c>
      <c r="IG31" s="13">
        <f t="shared" si="142"/>
        <v>5.5283184545587588E-2</v>
      </c>
      <c r="IH31" s="13">
        <f t="shared" si="143"/>
        <v>0.22208400409776086</v>
      </c>
      <c r="II31" s="13">
        <f t="shared" si="144"/>
        <v>0.18413581150300015</v>
      </c>
      <c r="IJ31" s="13">
        <f t="shared" si="145"/>
        <v>0.12588175032928436</v>
      </c>
      <c r="IK31" s="13">
        <f t="shared" si="146"/>
        <v>0.34499487779891702</v>
      </c>
      <c r="IL31" s="13">
        <f t="shared" si="147"/>
        <v>6.7620371725450018E-2</v>
      </c>
      <c r="IM31" s="13">
        <v>0.30299999999999999</v>
      </c>
      <c r="IN31" s="17">
        <v>466745</v>
      </c>
      <c r="IO31" s="17">
        <v>382489</v>
      </c>
      <c r="IP31" s="17">
        <v>40684</v>
      </c>
      <c r="IQ31" s="17">
        <v>17937</v>
      </c>
      <c r="IR31" s="17">
        <v>10606</v>
      </c>
      <c r="IS31" s="17">
        <v>3648</v>
      </c>
      <c r="IT31" s="17">
        <v>11381</v>
      </c>
      <c r="IU31" s="13">
        <f t="shared" si="148"/>
        <v>0.81948172985248902</v>
      </c>
      <c r="IV31" s="13">
        <f t="shared" si="149"/>
        <v>8.7165368670258925E-2</v>
      </c>
      <c r="IW31" s="13">
        <f t="shared" si="150"/>
        <v>3.8429977825150778E-2</v>
      </c>
      <c r="IX31" s="13">
        <f t="shared" si="151"/>
        <v>2.2723328584130519E-2</v>
      </c>
      <c r="IY31" s="13">
        <f t="shared" si="152"/>
        <v>7.8158309140965616E-3</v>
      </c>
      <c r="IZ31" s="13">
        <f t="shared" si="153"/>
        <v>2.4383764153874173E-2</v>
      </c>
      <c r="JA31" s="17">
        <v>466745</v>
      </c>
      <c r="JB31" s="17">
        <v>382489</v>
      </c>
      <c r="JC31" s="17">
        <v>40684</v>
      </c>
      <c r="JD31" s="17">
        <v>17937</v>
      </c>
      <c r="JE31" s="17">
        <v>12032</v>
      </c>
      <c r="JF31" s="17">
        <v>2222</v>
      </c>
      <c r="JG31" s="17">
        <v>11381</v>
      </c>
      <c r="JH31" s="13">
        <f t="shared" si="74"/>
        <v>0.81948172985248902</v>
      </c>
      <c r="JI31" s="13">
        <f t="shared" si="75"/>
        <v>8.7165368670258925E-2</v>
      </c>
      <c r="JJ31" s="13">
        <f t="shared" si="76"/>
        <v>3.8429977825150778E-2</v>
      </c>
      <c r="JK31" s="13">
        <f t="shared" si="77"/>
        <v>2.5778530032458839E-2</v>
      </c>
      <c r="JL31" s="13">
        <f t="shared" si="78"/>
        <v>4.7606294657682457E-3</v>
      </c>
      <c r="JM31" s="13">
        <f t="shared" si="79"/>
        <v>2.4383764153874173E-2</v>
      </c>
      <c r="JN31" s="1">
        <v>44</v>
      </c>
      <c r="JO31" s="1">
        <v>28</v>
      </c>
      <c r="JP31" s="1">
        <v>5</v>
      </c>
      <c r="JQ31" s="1">
        <v>8</v>
      </c>
      <c r="JR31" s="1">
        <v>2</v>
      </c>
      <c r="JS31" s="1">
        <v>1</v>
      </c>
      <c r="JT31" s="11">
        <f t="shared" si="80"/>
        <v>0.63636363636363635</v>
      </c>
      <c r="JU31" s="11">
        <f t="shared" si="81"/>
        <v>0.11363636363636363</v>
      </c>
      <c r="JV31" s="11">
        <f t="shared" si="82"/>
        <v>0.18181818181818182</v>
      </c>
      <c r="JW31" s="11">
        <f t="shared" si="83"/>
        <v>4.5454545454545456E-2</v>
      </c>
      <c r="JX31" s="11">
        <f t="shared" si="84"/>
        <v>2.2727272727272728E-2</v>
      </c>
      <c r="JY31" s="29">
        <f>(JN31/J31)*100000</f>
        <v>4.6819318927880156</v>
      </c>
      <c r="JZ31" s="9">
        <v>21714180</v>
      </c>
      <c r="KA31" s="9">
        <v>4407968</v>
      </c>
      <c r="KB31" s="9">
        <v>179185</v>
      </c>
      <c r="KC31" s="9"/>
      <c r="KD31" s="9"/>
      <c r="KE31" s="9"/>
      <c r="KF31" s="9"/>
      <c r="KG31" s="9"/>
      <c r="KH31" s="9">
        <f t="shared" si="85"/>
        <v>4407968</v>
      </c>
      <c r="KI31" s="9">
        <f t="shared" si="86"/>
        <v>179185</v>
      </c>
      <c r="KJ31" s="9">
        <f t="shared" si="87"/>
        <v>26301333</v>
      </c>
      <c r="KK31" t="e">
        <v>#N/A</v>
      </c>
      <c r="KL31" s="8" t="e">
        <v>#N/A</v>
      </c>
      <c r="KM31" s="8" t="e">
        <v>#N/A</v>
      </c>
      <c r="KN31" s="8" t="e">
        <v>#N/A</v>
      </c>
      <c r="KO31" s="8">
        <v>430610</v>
      </c>
      <c r="KP31" s="8">
        <v>122605</v>
      </c>
      <c r="KQ31" s="8">
        <v>190121</v>
      </c>
      <c r="KR31" s="8">
        <v>102466</v>
      </c>
      <c r="KS31" s="8">
        <v>15418</v>
      </c>
      <c r="KT31" s="13">
        <f t="shared" si="154"/>
        <v>0.28472399619144934</v>
      </c>
      <c r="KU31" s="13">
        <f t="shared" si="155"/>
        <v>0.44151552448851628</v>
      </c>
      <c r="KV31" s="13">
        <f t="shared" si="156"/>
        <v>0.23795545853556582</v>
      </c>
      <c r="KW31" s="13">
        <f t="shared" si="157"/>
        <v>3.5805020784468546E-2</v>
      </c>
      <c r="KX31" s="17">
        <v>9509485</v>
      </c>
      <c r="KY31" s="15">
        <f t="shared" si="158"/>
        <v>22.083753280230372</v>
      </c>
      <c r="KZ31" s="8">
        <v>438657</v>
      </c>
      <c r="LA31" s="8">
        <v>23067</v>
      </c>
      <c r="LB31" s="8">
        <v>107461</v>
      </c>
      <c r="LC31" s="8">
        <v>196252</v>
      </c>
      <c r="LD31" s="8">
        <v>75375</v>
      </c>
      <c r="LE31" s="8">
        <v>36502</v>
      </c>
      <c r="LF31" s="13">
        <f t="shared" si="159"/>
        <v>5.2585505303688301E-2</v>
      </c>
      <c r="LG31" s="13">
        <f t="shared" si="160"/>
        <v>0.24497728293404641</v>
      </c>
      <c r="LH31" s="13">
        <f t="shared" si="161"/>
        <v>0.44739283768411309</v>
      </c>
      <c r="LI31" s="13">
        <f t="shared" si="162"/>
        <v>0.17183129415465842</v>
      </c>
      <c r="LJ31" s="13">
        <f t="shared" si="163"/>
        <v>8.3213079923493749E-2</v>
      </c>
      <c r="LK31" s="17" t="e">
        <v>#N/A</v>
      </c>
      <c r="LL31" s="17" t="e">
        <v>#N/A</v>
      </c>
      <c r="LM31" s="13" t="e">
        <f t="shared" si="195"/>
        <v>#N/A</v>
      </c>
      <c r="LN31" s="27" t="e">
        <v>#N/A</v>
      </c>
      <c r="LO31" s="27" t="e">
        <v>#N/A</v>
      </c>
      <c r="LP31" s="27" t="e">
        <v>#N/A</v>
      </c>
      <c r="LQ31" s="27" t="e">
        <v>#N/A</v>
      </c>
      <c r="LR31" s="27" t="e">
        <v>#N/A</v>
      </c>
      <c r="LS31" s="11" t="e">
        <f t="shared" si="90"/>
        <v>#N/A</v>
      </c>
      <c r="LT31" s="11" t="e">
        <f t="shared" si="91"/>
        <v>#N/A</v>
      </c>
      <c r="LU31" s="11" t="e">
        <f t="shared" si="92"/>
        <v>#N/A</v>
      </c>
      <c r="LV31" s="11" t="e">
        <f t="shared" si="93"/>
        <v>#N/A</v>
      </c>
      <c r="LW31" s="11" t="e">
        <f t="shared" si="94"/>
        <v>#N/A</v>
      </c>
      <c r="LX31" s="25" t="e">
        <v>#N/A</v>
      </c>
      <c r="LY31" s="25" t="e">
        <v>#N/A</v>
      </c>
      <c r="LZ31" s="25" t="e">
        <v>#N/A</v>
      </c>
      <c r="MA31" s="25" t="e">
        <v>#N/A</v>
      </c>
      <c r="MB31" s="22" t="e">
        <v>#N/A</v>
      </c>
      <c r="MC31" s="22" t="e">
        <v>#N/A</v>
      </c>
      <c r="MD31" s="1">
        <v>365</v>
      </c>
      <c r="ME31" s="1">
        <v>156</v>
      </c>
      <c r="MF31" s="1">
        <v>205</v>
      </c>
      <c r="MG31" s="1">
        <v>4</v>
      </c>
      <c r="MH31" s="1">
        <v>0</v>
      </c>
      <c r="MI31" s="1">
        <v>0</v>
      </c>
      <c r="MJ31" s="11">
        <f t="shared" si="95"/>
        <v>0.42739726027397262</v>
      </c>
      <c r="MK31" s="11">
        <f t="shared" si="96"/>
        <v>0.56164383561643838</v>
      </c>
      <c r="ML31" s="11">
        <f t="shared" si="97"/>
        <v>1.0958904109589041E-2</v>
      </c>
      <c r="MM31" s="11">
        <f t="shared" si="98"/>
        <v>0</v>
      </c>
      <c r="MN31" s="11">
        <f t="shared" si="99"/>
        <v>0</v>
      </c>
      <c r="MO31" s="26" t="e">
        <v>#N/A</v>
      </c>
      <c r="MP31" s="26" t="e">
        <v>#N/A</v>
      </c>
      <c r="MQ31" s="26" t="e">
        <v>#N/A</v>
      </c>
      <c r="MR31" s="26" t="e">
        <v>#N/A</v>
      </c>
      <c r="MS31" s="9">
        <v>1009714.44283242</v>
      </c>
      <c r="MT31" s="9">
        <v>10803.41</v>
      </c>
      <c r="MU31" s="9">
        <v>8913</v>
      </c>
      <c r="MV31" s="9">
        <v>355190.13186000002</v>
      </c>
      <c r="MW31" s="9">
        <v>1384620.9846924201</v>
      </c>
      <c r="MX31" s="13" t="e">
        <v>#N/A</v>
      </c>
      <c r="MY31" s="13" t="e">
        <v>#N/A</v>
      </c>
      <c r="MZ31" s="13" t="e">
        <v>#N/A</v>
      </c>
      <c r="NA31" s="13" t="e">
        <v>#N/A</v>
      </c>
      <c r="NB31" s="13" t="e">
        <v>#N/A</v>
      </c>
      <c r="NC31" s="8" t="e">
        <v>#N/A</v>
      </c>
      <c r="ND31" s="8" t="e">
        <v>#N/A</v>
      </c>
      <c r="NE31" s="8" t="e">
        <v>#N/A</v>
      </c>
      <c r="NF31" s="8" t="e">
        <v>#N/A</v>
      </c>
      <c r="NG31" s="8" t="e">
        <v>#N/A</v>
      </c>
      <c r="NH31" s="38" t="e">
        <f t="shared" si="100"/>
        <v>#N/A</v>
      </c>
      <c r="NI31" s="38" t="e">
        <f t="shared" si="101"/>
        <v>#N/A</v>
      </c>
      <c r="NJ31" s="38" t="e">
        <f t="shared" si="102"/>
        <v>#N/A</v>
      </c>
      <c r="NK31" s="38" t="e">
        <f t="shared" si="103"/>
        <v>#N/A</v>
      </c>
      <c r="NL31" s="38" t="e">
        <f t="shared" si="104"/>
        <v>#N/A</v>
      </c>
      <c r="NM31" s="8">
        <v>911118</v>
      </c>
      <c r="NN31" s="8">
        <v>121385</v>
      </c>
      <c r="NO31" s="11">
        <f t="shared" si="105"/>
        <v>0.13322643170258958</v>
      </c>
      <c r="NP31" s="13" t="e">
        <v>#N/A</v>
      </c>
      <c r="NQ31" s="13" t="e">
        <v>#N/A</v>
      </c>
      <c r="NR31" s="13" t="e">
        <v>#N/A</v>
      </c>
      <c r="NS31" s="9">
        <v>742</v>
      </c>
      <c r="NT31" s="39">
        <v>80.4268</v>
      </c>
      <c r="NU31" s="8" t="e">
        <v>#N/A</v>
      </c>
      <c r="NV31" s="16" t="e">
        <v>#N/A</v>
      </c>
      <c r="NW31" s="8" t="e">
        <v>#N/A</v>
      </c>
      <c r="NX31" s="25" t="e">
        <v>#N/A</v>
      </c>
      <c r="NY31" s="39" t="e">
        <v>#N/A</v>
      </c>
    </row>
    <row r="32" spans="1:389" x14ac:dyDescent="0.25">
      <c r="A32" s="3" t="s">
        <v>47</v>
      </c>
      <c r="B32" s="3" t="s">
        <v>2</v>
      </c>
      <c r="C32" s="3" t="s">
        <v>78</v>
      </c>
      <c r="D32" s="3" t="s">
        <v>94</v>
      </c>
      <c r="E32" s="3" t="s">
        <v>19</v>
      </c>
      <c r="F32" s="3" t="s">
        <v>20</v>
      </c>
      <c r="G32" s="3">
        <v>36029</v>
      </c>
      <c r="H32" s="3">
        <v>2016</v>
      </c>
      <c r="I32" s="3" t="str">
        <f t="shared" si="53"/>
        <v>Sum of 2016</v>
      </c>
      <c r="J32" s="8">
        <v>941531</v>
      </c>
      <c r="K32" s="8">
        <v>921046</v>
      </c>
      <c r="L32" s="8">
        <v>188918</v>
      </c>
      <c r="M32" s="8">
        <v>217433</v>
      </c>
      <c r="N32" s="8">
        <v>357309</v>
      </c>
      <c r="O32" s="8">
        <v>157386</v>
      </c>
      <c r="P32" s="13">
        <f t="shared" si="106"/>
        <v>0.20511244823819874</v>
      </c>
      <c r="Q32" s="13">
        <f t="shared" si="107"/>
        <v>0.2360718140027751</v>
      </c>
      <c r="R32" s="13">
        <f t="shared" si="108"/>
        <v>0.38793827886989357</v>
      </c>
      <c r="S32" s="13">
        <f t="shared" si="109"/>
        <v>0.17087745888913258</v>
      </c>
      <c r="T32" s="15">
        <v>40</v>
      </c>
      <c r="U32" s="15">
        <v>38</v>
      </c>
      <c r="V32" s="15">
        <v>42</v>
      </c>
      <c r="W32" s="17">
        <v>697733</v>
      </c>
      <c r="X32" s="17">
        <v>119079</v>
      </c>
      <c r="Y32" s="17">
        <v>34334</v>
      </c>
      <c r="Z32" s="17">
        <v>4218</v>
      </c>
      <c r="AA32" s="17">
        <v>16674</v>
      </c>
      <c r="AB32" s="17">
        <v>49008</v>
      </c>
      <c r="AC32" s="17">
        <v>223313</v>
      </c>
      <c r="AD32" s="13">
        <f t="shared" si="1"/>
        <v>0.75754414003209392</v>
      </c>
      <c r="AE32" s="13">
        <f t="shared" si="2"/>
        <v>0.12928670229282793</v>
      </c>
      <c r="AF32" s="13">
        <f t="shared" si="3"/>
        <v>3.7277182681429592E-2</v>
      </c>
      <c r="AG32" s="13">
        <f t="shared" si="4"/>
        <v>4.5795758300888334E-3</v>
      </c>
      <c r="AH32" s="13">
        <f t="shared" si="5"/>
        <v>1.8103330343978475E-2</v>
      </c>
      <c r="AI32" s="13">
        <f t="shared" si="6"/>
        <v>5.3209068819581214E-2</v>
      </c>
      <c r="AJ32" s="13">
        <f t="shared" si="7"/>
        <v>0.24245585996790606</v>
      </c>
      <c r="AK32" s="17">
        <v>380473</v>
      </c>
      <c r="AL32" s="17">
        <v>131569</v>
      </c>
      <c r="AM32" s="17">
        <v>128585</v>
      </c>
      <c r="AN32" s="17">
        <v>52156</v>
      </c>
      <c r="AO32" s="17">
        <v>68163</v>
      </c>
      <c r="AP32" s="13">
        <f t="shared" si="110"/>
        <v>0.34580377582640554</v>
      </c>
      <c r="AQ32" s="13">
        <f t="shared" si="164"/>
        <v>0.33796090655578714</v>
      </c>
      <c r="AR32" s="13">
        <f t="shared" si="165"/>
        <v>0.13708200056245778</v>
      </c>
      <c r="AS32" s="13">
        <f t="shared" si="166"/>
        <v>0.17915331705534954</v>
      </c>
      <c r="AT32" s="19">
        <v>2.35</v>
      </c>
      <c r="AU32" s="17">
        <v>870978</v>
      </c>
      <c r="AV32" s="17">
        <v>777992</v>
      </c>
      <c r="AW32" s="17">
        <v>30423</v>
      </c>
      <c r="AX32" s="17">
        <v>30787</v>
      </c>
      <c r="AY32" s="17">
        <v>16763</v>
      </c>
      <c r="AZ32" s="17">
        <v>15013</v>
      </c>
      <c r="BA32" s="13">
        <f t="shared" si="167"/>
        <v>0.89323955369710828</v>
      </c>
      <c r="BB32" s="13">
        <f t="shared" si="168"/>
        <v>3.4929699716870002E-2</v>
      </c>
      <c r="BC32" s="13">
        <f t="shared" si="169"/>
        <v>3.5347620720615217E-2</v>
      </c>
      <c r="BD32" s="13">
        <f t="shared" si="170"/>
        <v>1.9246180730167695E-2</v>
      </c>
      <c r="BE32" s="13">
        <f t="shared" si="171"/>
        <v>1.7236945135238779E-2</v>
      </c>
      <c r="BF32" s="13">
        <f t="shared" si="9"/>
        <v>0.10676044630289169</v>
      </c>
      <c r="BG32" s="17">
        <v>908781</v>
      </c>
      <c r="BH32" s="17">
        <v>797934</v>
      </c>
      <c r="BI32" s="17">
        <v>76957</v>
      </c>
      <c r="BJ32" s="17">
        <v>17089</v>
      </c>
      <c r="BK32" s="17">
        <v>11620</v>
      </c>
      <c r="BL32" s="17">
        <v>5181</v>
      </c>
      <c r="BM32" s="13">
        <f t="shared" si="111"/>
        <v>0.87802671930861231</v>
      </c>
      <c r="BN32" s="13">
        <f t="shared" si="172"/>
        <v>8.4681567946512964E-2</v>
      </c>
      <c r="BO32" s="13">
        <f t="shared" si="173"/>
        <v>1.8804310389411751E-2</v>
      </c>
      <c r="BP32" s="13">
        <f t="shared" si="174"/>
        <v>1.2786358869738694E-2</v>
      </c>
      <c r="BQ32" s="13">
        <f t="shared" si="175"/>
        <v>5.7010434857242831E-3</v>
      </c>
      <c r="BR32" s="13">
        <f t="shared" si="56"/>
        <v>0.12197328069138769</v>
      </c>
      <c r="BS32" s="17">
        <v>743124</v>
      </c>
      <c r="BT32" s="17">
        <v>99720</v>
      </c>
      <c r="BU32" s="17">
        <v>16027</v>
      </c>
      <c r="BV32" s="17">
        <v>62175</v>
      </c>
      <c r="BW32" s="13">
        <f t="shared" si="112"/>
        <v>0.80682615200543728</v>
      </c>
      <c r="BX32" s="13">
        <f t="shared" si="176"/>
        <v>0.10826820810252691</v>
      </c>
      <c r="BY32" s="13">
        <f t="shared" si="177"/>
        <v>1.7400868143393488E-2</v>
      </c>
      <c r="BZ32" s="13">
        <f t="shared" si="178"/>
        <v>6.7504771748642306E-2</v>
      </c>
      <c r="CA32" s="13">
        <f t="shared" si="113"/>
        <v>0.19317384799456269</v>
      </c>
      <c r="CB32" s="8">
        <v>895844</v>
      </c>
      <c r="CC32" s="8">
        <v>127064</v>
      </c>
      <c r="CD32" s="13">
        <f t="shared" si="114"/>
        <v>0.14183719486874946</v>
      </c>
      <c r="CE32" s="8">
        <v>186725</v>
      </c>
      <c r="CF32" s="8">
        <v>37117</v>
      </c>
      <c r="CG32" s="13">
        <f t="shared" si="115"/>
        <v>0.19877895300575713</v>
      </c>
      <c r="CH32" s="5">
        <v>54246</v>
      </c>
      <c r="CI32" s="5">
        <f>CH32*VLOOKUP(H32,'R-CPI-U-RS'!$A$44:$O$54,15,FALSE)</f>
        <v>71113.307823129246</v>
      </c>
      <c r="CJ32" s="5">
        <v>56146051</v>
      </c>
      <c r="CK32" s="5">
        <v>57064333</v>
      </c>
      <c r="CL32" s="9">
        <v>22795</v>
      </c>
      <c r="CM32" s="9">
        <v>11128</v>
      </c>
      <c r="CN32" s="9">
        <v>4484</v>
      </c>
      <c r="CO32" s="9">
        <v>3322</v>
      </c>
      <c r="CP32" s="9">
        <v>2361</v>
      </c>
      <c r="CQ32" s="9">
        <v>838</v>
      </c>
      <c r="CR32" s="9">
        <v>451</v>
      </c>
      <c r="CS32" s="9">
        <v>211</v>
      </c>
      <c r="CT32" s="20">
        <v>18391882000</v>
      </c>
      <c r="CU32" s="20">
        <f>CT32*VLOOKUP(H32,'R-CPI-U-RS'!$A$44:$P$54,16,FALSE)</f>
        <v>23422541333.900227</v>
      </c>
      <c r="CV32" s="9">
        <v>1827</v>
      </c>
      <c r="CW32" s="9">
        <v>665785</v>
      </c>
      <c r="CX32" s="9">
        <v>102553</v>
      </c>
      <c r="CY32" s="9">
        <v>56883</v>
      </c>
      <c r="CZ32" s="9">
        <v>68239</v>
      </c>
      <c r="DA32" s="11">
        <f t="shared" si="116"/>
        <v>0.74517605712622836</v>
      </c>
      <c r="DB32" s="11">
        <f t="shared" si="117"/>
        <v>0.11478185928860833</v>
      </c>
      <c r="DC32" s="11">
        <f t="shared" si="118"/>
        <v>6.3665972735209186E-2</v>
      </c>
      <c r="DD32" s="11">
        <f t="shared" si="119"/>
        <v>7.6376110849954104E-2</v>
      </c>
      <c r="DE32" s="9">
        <v>417701</v>
      </c>
      <c r="DF32" s="9">
        <v>444408</v>
      </c>
      <c r="DG32" s="9">
        <v>36</v>
      </c>
      <c r="DH32" s="9">
        <v>131</v>
      </c>
      <c r="DI32" s="9">
        <v>1893</v>
      </c>
      <c r="DJ32" s="9">
        <v>16913</v>
      </c>
      <c r="DK32" s="9">
        <v>43609</v>
      </c>
      <c r="DL32" s="9">
        <v>21185</v>
      </c>
      <c r="DM32" s="9">
        <v>54940</v>
      </c>
      <c r="DN32" s="9">
        <v>13443</v>
      </c>
      <c r="DO32" s="9">
        <v>6962</v>
      </c>
      <c r="DP32" s="9">
        <v>28526</v>
      </c>
      <c r="DQ32" s="9">
        <v>6494</v>
      </c>
      <c r="DR32" s="9">
        <v>29322</v>
      </c>
      <c r="DS32" s="9">
        <v>9249</v>
      </c>
      <c r="DT32" s="9">
        <v>27807</v>
      </c>
      <c r="DU32" s="9">
        <v>13307</v>
      </c>
      <c r="DV32" s="9">
        <v>74219</v>
      </c>
      <c r="DW32" s="9">
        <v>6902</v>
      </c>
      <c r="DX32" s="9">
        <v>45000</v>
      </c>
      <c r="DY32" s="9">
        <v>17727</v>
      </c>
      <c r="DZ32" s="9">
        <v>36</v>
      </c>
      <c r="EA32" s="9">
        <f t="shared" si="183"/>
        <v>60689</v>
      </c>
      <c r="EB32" s="9">
        <f t="shared" si="184"/>
        <v>35020</v>
      </c>
      <c r="EC32" s="9">
        <f t="shared" si="185"/>
        <v>66378</v>
      </c>
      <c r="ED32" s="9">
        <f t="shared" si="186"/>
        <v>87526</v>
      </c>
      <c r="EE32" s="9">
        <f t="shared" si="187"/>
        <v>91461</v>
      </c>
      <c r="EF32" s="9">
        <f t="shared" si="188"/>
        <v>76627</v>
      </c>
      <c r="EG32" s="11">
        <f t="shared" si="189"/>
        <v>0.14529292484336881</v>
      </c>
      <c r="EH32" s="11">
        <f t="shared" si="190"/>
        <v>8.3839875892085483E-2</v>
      </c>
      <c r="EI32" s="11">
        <f t="shared" si="191"/>
        <v>0.15891271507609511</v>
      </c>
      <c r="EJ32" s="11">
        <f t="shared" si="192"/>
        <v>0.20954223236238362</v>
      </c>
      <c r="EK32" s="11">
        <f t="shared" si="193"/>
        <v>0.21896284662952686</v>
      </c>
      <c r="EL32" s="11">
        <f t="shared" si="194"/>
        <v>0.1834494051965401</v>
      </c>
      <c r="EM32" s="9">
        <v>755050</v>
      </c>
      <c r="EN32" s="9">
        <v>464632</v>
      </c>
      <c r="EO32" s="14">
        <f t="shared" si="120"/>
        <v>0.61536586980994634</v>
      </c>
      <c r="EP32" s="9">
        <v>467094</v>
      </c>
      <c r="EQ32" s="9">
        <v>444408</v>
      </c>
      <c r="ER32" s="11">
        <f t="shared" si="58"/>
        <v>4.8568382381276573E-2</v>
      </c>
      <c r="ES32" s="9">
        <v>47797</v>
      </c>
      <c r="ET32" s="9">
        <v>643909</v>
      </c>
      <c r="EU32" s="9">
        <v>55288</v>
      </c>
      <c r="EV32" s="9">
        <v>181997</v>
      </c>
      <c r="EW32" s="9">
        <v>192839</v>
      </c>
      <c r="EX32" s="9">
        <v>92776</v>
      </c>
      <c r="EY32" s="9">
        <v>121009</v>
      </c>
      <c r="EZ32" s="13">
        <f t="shared" si="121"/>
        <v>8.5863064501350353E-2</v>
      </c>
      <c r="FA32" s="13">
        <f t="shared" si="122"/>
        <v>0.28264397608978908</v>
      </c>
      <c r="FB32" s="13">
        <f t="shared" si="123"/>
        <v>0.29948175906843977</v>
      </c>
      <c r="FC32" s="13">
        <f t="shared" si="124"/>
        <v>0.14408247128087975</v>
      </c>
      <c r="FD32" s="13">
        <f t="shared" si="125"/>
        <v>0.18792872905954103</v>
      </c>
      <c r="FE32" s="13">
        <f t="shared" si="126"/>
        <v>0.33201120034042075</v>
      </c>
      <c r="FF32" s="9">
        <v>0</v>
      </c>
      <c r="FG32" s="9">
        <v>50573</v>
      </c>
      <c r="FH32" s="9">
        <v>5311</v>
      </c>
      <c r="FI32" s="9">
        <v>11278</v>
      </c>
      <c r="FJ32" s="9">
        <v>1024</v>
      </c>
      <c r="FK32" s="9">
        <f t="shared" si="59"/>
        <v>50573</v>
      </c>
      <c r="FL32" s="9">
        <f t="shared" si="60"/>
        <v>16589</v>
      </c>
      <c r="FM32" s="9">
        <f t="shared" si="61"/>
        <v>1024</v>
      </c>
      <c r="FN32" s="9">
        <v>112087</v>
      </c>
      <c r="FO32" s="9">
        <v>63109</v>
      </c>
      <c r="FP32" s="9">
        <v>372821</v>
      </c>
      <c r="FQ32" s="9">
        <f t="shared" si="62"/>
        <v>48978</v>
      </c>
      <c r="FR32" s="8">
        <v>422428</v>
      </c>
      <c r="FS32" s="8">
        <v>41955</v>
      </c>
      <c r="FT32" s="13">
        <f t="shared" si="127"/>
        <v>9.9318700464931298E-2</v>
      </c>
      <c r="FU32" s="8">
        <v>380473</v>
      </c>
      <c r="FV32" s="8">
        <v>246666</v>
      </c>
      <c r="FW32" s="8">
        <v>133807</v>
      </c>
      <c r="FX32" s="13">
        <f t="shared" si="128"/>
        <v>0.64831407222063064</v>
      </c>
      <c r="FY32" s="13">
        <f t="shared" si="129"/>
        <v>0.35168592777936936</v>
      </c>
      <c r="FZ32" s="17">
        <v>28872</v>
      </c>
      <c r="GA32" s="17">
        <v>54074</v>
      </c>
      <c r="GB32" s="17">
        <v>91884</v>
      </c>
      <c r="GC32" s="17">
        <v>112310</v>
      </c>
      <c r="GD32" s="17">
        <v>135288</v>
      </c>
      <c r="GE32" s="13">
        <f t="shared" si="63"/>
        <v>6.8347742100428946E-2</v>
      </c>
      <c r="GF32" s="13">
        <f t="shared" si="64"/>
        <v>0.12800761313170528</v>
      </c>
      <c r="GG32" s="13">
        <f t="shared" si="65"/>
        <v>0.21751399054986886</v>
      </c>
      <c r="GH32" s="13">
        <f t="shared" si="66"/>
        <v>0.26586779285464029</v>
      </c>
      <c r="GI32" s="13">
        <f t="shared" si="67"/>
        <v>0.32026286136335658</v>
      </c>
      <c r="GJ32">
        <v>1955</v>
      </c>
      <c r="GK32" s="8">
        <v>259594</v>
      </c>
      <c r="GL32" s="8">
        <v>100817</v>
      </c>
      <c r="GM32" s="8">
        <v>32927</v>
      </c>
      <c r="GN32" s="8">
        <v>23972</v>
      </c>
      <c r="GO32" s="8">
        <v>5118</v>
      </c>
      <c r="GP32" s="13">
        <f t="shared" si="130"/>
        <v>0.61452839300425166</v>
      </c>
      <c r="GQ32" s="13">
        <f t="shared" si="131"/>
        <v>0.23866078953099701</v>
      </c>
      <c r="GR32" s="13">
        <f t="shared" si="132"/>
        <v>7.794701108828013E-2</v>
      </c>
      <c r="GS32" s="13">
        <f t="shared" si="133"/>
        <v>5.6748132226083499E-2</v>
      </c>
      <c r="GT32" s="13">
        <f t="shared" si="134"/>
        <v>1.2115674150387758E-2</v>
      </c>
      <c r="GU32" s="21">
        <v>153919.448544168</v>
      </c>
      <c r="GV32" s="21">
        <f>GU32*VLOOKUP(H32,'R-CPI-U-RS'!$A$44:$O$54,15,FALSE)</f>
        <v>201779.3224253903</v>
      </c>
      <c r="GW32" s="9">
        <v>776</v>
      </c>
      <c r="GX32" s="9">
        <v>12</v>
      </c>
      <c r="GY32" s="9">
        <v>10</v>
      </c>
      <c r="GZ32" s="9">
        <v>937</v>
      </c>
      <c r="HA32" s="9">
        <f t="shared" si="69"/>
        <v>959</v>
      </c>
      <c r="HB32" s="8">
        <v>71158</v>
      </c>
      <c r="HC32" s="8">
        <v>166359</v>
      </c>
      <c r="HD32" s="8">
        <v>85343</v>
      </c>
      <c r="HE32" s="8">
        <v>52841</v>
      </c>
      <c r="HF32" s="8">
        <v>4772</v>
      </c>
      <c r="HG32" s="13">
        <f t="shared" si="135"/>
        <v>0.18702509770732745</v>
      </c>
      <c r="HH32" s="13">
        <f t="shared" si="179"/>
        <v>0.43724259014437294</v>
      </c>
      <c r="HI32" s="13">
        <f t="shared" si="180"/>
        <v>0.22430763812412444</v>
      </c>
      <c r="HJ32" s="13">
        <f t="shared" si="181"/>
        <v>0.13888239112893688</v>
      </c>
      <c r="HK32" s="13">
        <f t="shared" si="182"/>
        <v>1.2542282895238295E-2</v>
      </c>
      <c r="HL32" s="5">
        <v>835</v>
      </c>
      <c r="HM32" s="5">
        <f>HL32*VLOOKUP(H32,'R-CPI-U-RS'!$A$44:$O$54,15,FALSE)</f>
        <v>1094.6357709750566</v>
      </c>
      <c r="HN32" s="17">
        <v>58138</v>
      </c>
      <c r="HO32" s="17">
        <v>94688</v>
      </c>
      <c r="HP32" s="17">
        <v>46471</v>
      </c>
      <c r="HQ32" s="17">
        <v>19958</v>
      </c>
      <c r="HR32" s="17">
        <v>25722</v>
      </c>
      <c r="HS32" s="17">
        <v>1689</v>
      </c>
      <c r="HT32" s="13">
        <f t="shared" si="136"/>
        <v>0.23569523160873407</v>
      </c>
      <c r="HU32" s="13">
        <f t="shared" si="137"/>
        <v>0.38387130776029127</v>
      </c>
      <c r="HV32" s="13">
        <f t="shared" si="138"/>
        <v>0.18839645512555439</v>
      </c>
      <c r="HW32" s="13">
        <f t="shared" si="139"/>
        <v>8.0911029489268885E-2</v>
      </c>
      <c r="HX32" s="13">
        <f t="shared" si="140"/>
        <v>0.10427866021259517</v>
      </c>
      <c r="HY32" s="13">
        <f t="shared" si="141"/>
        <v>6.8473158035562256E-3</v>
      </c>
      <c r="HZ32" s="13">
        <v>0.16600000000000001</v>
      </c>
      <c r="IA32" s="17">
        <v>7793</v>
      </c>
      <c r="IB32" s="17">
        <v>29640</v>
      </c>
      <c r="IC32" s="17">
        <v>26112</v>
      </c>
      <c r="ID32" s="17">
        <v>18097</v>
      </c>
      <c r="IE32" s="17">
        <v>42745</v>
      </c>
      <c r="IF32" s="17">
        <v>9420</v>
      </c>
      <c r="IG32" s="13">
        <f t="shared" si="142"/>
        <v>5.8240600267549528E-2</v>
      </c>
      <c r="IH32" s="13">
        <f t="shared" si="143"/>
        <v>0.22151307480176671</v>
      </c>
      <c r="II32" s="13">
        <f t="shared" si="144"/>
        <v>0.19514674120188033</v>
      </c>
      <c r="IJ32" s="13">
        <f t="shared" si="145"/>
        <v>0.13524703490848761</v>
      </c>
      <c r="IK32" s="13">
        <f t="shared" si="146"/>
        <v>0.31945264448048311</v>
      </c>
      <c r="IL32" s="13">
        <f t="shared" si="147"/>
        <v>7.0399904339832745E-2</v>
      </c>
      <c r="IM32" s="13">
        <v>0.29499999999999998</v>
      </c>
      <c r="IN32" s="17">
        <v>464932</v>
      </c>
      <c r="IO32" s="17">
        <v>385017</v>
      </c>
      <c r="IP32" s="17">
        <v>34230</v>
      </c>
      <c r="IQ32" s="17">
        <v>17317</v>
      </c>
      <c r="IR32" s="17">
        <v>10735</v>
      </c>
      <c r="IS32" s="17">
        <v>4645</v>
      </c>
      <c r="IT32" s="17">
        <v>12988</v>
      </c>
      <c r="IU32" s="13">
        <f t="shared" si="148"/>
        <v>0.82811464902394327</v>
      </c>
      <c r="IV32" s="13">
        <f t="shared" si="149"/>
        <v>7.3623669697934324E-2</v>
      </c>
      <c r="IW32" s="13">
        <f t="shared" si="150"/>
        <v>3.7246306986828182E-2</v>
      </c>
      <c r="IX32" s="13">
        <f t="shared" si="151"/>
        <v>2.3089398019495323E-2</v>
      </c>
      <c r="IY32" s="13">
        <f t="shared" si="152"/>
        <v>9.9907083186358443E-3</v>
      </c>
      <c r="IZ32" s="13">
        <f t="shared" si="153"/>
        <v>2.7935267953163045E-2</v>
      </c>
      <c r="JA32" s="17">
        <v>464932</v>
      </c>
      <c r="JB32" s="17">
        <v>385017</v>
      </c>
      <c r="JC32" s="17">
        <v>34230</v>
      </c>
      <c r="JD32" s="17">
        <v>17317</v>
      </c>
      <c r="JE32" s="17">
        <v>12543</v>
      </c>
      <c r="JF32" s="17">
        <v>2837</v>
      </c>
      <c r="JG32" s="17">
        <v>12988</v>
      </c>
      <c r="JH32" s="13">
        <f t="shared" si="74"/>
        <v>0.82811464902394327</v>
      </c>
      <c r="JI32" s="13">
        <f t="shared" si="75"/>
        <v>7.3623669697934324E-2</v>
      </c>
      <c r="JJ32" s="13">
        <f t="shared" si="76"/>
        <v>3.7246306986828182E-2</v>
      </c>
      <c r="JK32" s="13">
        <f t="shared" si="77"/>
        <v>2.6978138738568219E-2</v>
      </c>
      <c r="JL32" s="13">
        <f t="shared" si="78"/>
        <v>6.1019675995629468E-3</v>
      </c>
      <c r="JM32" s="13">
        <f t="shared" si="79"/>
        <v>2.7935267953163045E-2</v>
      </c>
      <c r="JN32" s="1">
        <v>50</v>
      </c>
      <c r="JO32" s="1">
        <v>33</v>
      </c>
      <c r="JP32" s="1">
        <v>5</v>
      </c>
      <c r="JQ32" s="1">
        <v>9</v>
      </c>
      <c r="JR32" s="1">
        <v>1</v>
      </c>
      <c r="JS32" s="1">
        <v>2</v>
      </c>
      <c r="JT32" s="11">
        <f t="shared" si="80"/>
        <v>0.66</v>
      </c>
      <c r="JU32" s="11">
        <f t="shared" si="81"/>
        <v>0.1</v>
      </c>
      <c r="JV32" s="11">
        <f t="shared" si="82"/>
        <v>0.18</v>
      </c>
      <c r="JW32" s="11">
        <f t="shared" si="83"/>
        <v>0.02</v>
      </c>
      <c r="JX32" s="11">
        <f t="shared" si="84"/>
        <v>0.04</v>
      </c>
      <c r="JY32" s="29">
        <f>(JN32/J32)*100000</f>
        <v>5.3104996011814798</v>
      </c>
      <c r="JZ32" s="9">
        <v>22680510</v>
      </c>
      <c r="KA32" s="9">
        <v>5212083</v>
      </c>
      <c r="KB32" s="9">
        <v>186932</v>
      </c>
      <c r="KC32" s="9"/>
      <c r="KD32" s="9"/>
      <c r="KE32" s="9"/>
      <c r="KF32" s="9"/>
      <c r="KG32" s="9"/>
      <c r="KH32" s="9">
        <f t="shared" si="85"/>
        <v>5212083</v>
      </c>
      <c r="KI32" s="9">
        <f t="shared" si="86"/>
        <v>186932</v>
      </c>
      <c r="KJ32" s="9">
        <f t="shared" si="87"/>
        <v>28079525</v>
      </c>
      <c r="KK32" t="e">
        <v>#N/A</v>
      </c>
      <c r="KL32" s="8" t="e">
        <v>#N/A</v>
      </c>
      <c r="KM32" s="8" t="e">
        <v>#N/A</v>
      </c>
      <c r="KN32" s="8" t="e">
        <v>#N/A</v>
      </c>
      <c r="KO32" s="8">
        <v>418605</v>
      </c>
      <c r="KP32" s="8">
        <v>120289</v>
      </c>
      <c r="KQ32" s="8">
        <v>195695</v>
      </c>
      <c r="KR32" s="8">
        <v>89803</v>
      </c>
      <c r="KS32" s="8">
        <v>12818</v>
      </c>
      <c r="KT32" s="13">
        <f t="shared" si="154"/>
        <v>0.28735681609154212</v>
      </c>
      <c r="KU32" s="13">
        <f t="shared" si="155"/>
        <v>0.46749322153342648</v>
      </c>
      <c r="KV32" s="13">
        <f t="shared" si="156"/>
        <v>0.21452921011454712</v>
      </c>
      <c r="KW32" s="13">
        <f t="shared" si="157"/>
        <v>3.0620752260484229E-2</v>
      </c>
      <c r="KX32" s="17">
        <v>8951280</v>
      </c>
      <c r="KY32" s="15">
        <f t="shared" si="158"/>
        <v>21.383595513670404</v>
      </c>
      <c r="KZ32" s="8">
        <v>426932</v>
      </c>
      <c r="LA32" s="8">
        <v>22209</v>
      </c>
      <c r="LB32" s="8">
        <v>108113</v>
      </c>
      <c r="LC32" s="8">
        <v>183850</v>
      </c>
      <c r="LD32" s="8">
        <v>73886</v>
      </c>
      <c r="LE32" s="8">
        <v>38874</v>
      </c>
      <c r="LF32" s="13">
        <f t="shared" si="159"/>
        <v>5.2019993816345457E-2</v>
      </c>
      <c r="LG32" s="13">
        <f t="shared" si="160"/>
        <v>0.25323236487309453</v>
      </c>
      <c r="LH32" s="13">
        <f t="shared" si="161"/>
        <v>0.43063063907132754</v>
      </c>
      <c r="LI32" s="13">
        <f t="shared" si="162"/>
        <v>0.17306268914019093</v>
      </c>
      <c r="LJ32" s="13">
        <f t="shared" si="163"/>
        <v>9.1054313099041537E-2</v>
      </c>
      <c r="LK32" s="17" t="e">
        <v>#N/A</v>
      </c>
      <c r="LL32" s="17" t="e">
        <v>#N/A</v>
      </c>
      <c r="LM32" s="13" t="e">
        <f t="shared" si="195"/>
        <v>#N/A</v>
      </c>
      <c r="LN32" s="27" t="e">
        <v>#N/A</v>
      </c>
      <c r="LO32" s="27" t="e">
        <v>#N/A</v>
      </c>
      <c r="LP32" s="27" t="e">
        <v>#N/A</v>
      </c>
      <c r="LQ32" s="27" t="e">
        <v>#N/A</v>
      </c>
      <c r="LR32" s="27" t="e">
        <v>#N/A</v>
      </c>
      <c r="LS32" s="11" t="e">
        <f t="shared" si="90"/>
        <v>#N/A</v>
      </c>
      <c r="LT32" s="11" t="e">
        <f t="shared" si="91"/>
        <v>#N/A</v>
      </c>
      <c r="LU32" s="11" t="e">
        <f t="shared" si="92"/>
        <v>#N/A</v>
      </c>
      <c r="LV32" s="11" t="e">
        <f t="shared" si="93"/>
        <v>#N/A</v>
      </c>
      <c r="LW32" s="11" t="e">
        <f t="shared" si="94"/>
        <v>#N/A</v>
      </c>
      <c r="LX32" s="25" t="e">
        <v>#N/A</v>
      </c>
      <c r="LY32" s="25" t="e">
        <v>#N/A</v>
      </c>
      <c r="LZ32" s="25" t="e">
        <v>#N/A</v>
      </c>
      <c r="MA32" s="25" t="e">
        <v>#N/A</v>
      </c>
      <c r="MB32" s="22" t="e">
        <v>#N/A</v>
      </c>
      <c r="MC32" s="22" t="e">
        <v>#N/A</v>
      </c>
      <c r="MD32" s="1">
        <v>366</v>
      </c>
      <c r="ME32" s="1">
        <v>210</v>
      </c>
      <c r="MF32" s="1">
        <v>150</v>
      </c>
      <c r="MG32" s="1">
        <v>6</v>
      </c>
      <c r="MH32" s="1">
        <v>0</v>
      </c>
      <c r="MI32" s="1">
        <v>0</v>
      </c>
      <c r="MJ32" s="11">
        <f t="shared" si="95"/>
        <v>0.57377049180327866</v>
      </c>
      <c r="MK32" s="11">
        <f t="shared" si="96"/>
        <v>0.4098360655737705</v>
      </c>
      <c r="ML32" s="11">
        <f t="shared" si="97"/>
        <v>1.6393442622950821E-2</v>
      </c>
      <c r="MM32" s="11">
        <f t="shared" si="98"/>
        <v>0</v>
      </c>
      <c r="MN32" s="11">
        <f t="shared" si="99"/>
        <v>0</v>
      </c>
      <c r="MO32" s="26" t="e">
        <v>#N/A</v>
      </c>
      <c r="MP32" s="26" t="e">
        <v>#N/A</v>
      </c>
      <c r="MQ32" s="26" t="e">
        <v>#N/A</v>
      </c>
      <c r="MR32" s="26" t="e">
        <v>#N/A</v>
      </c>
      <c r="MS32" s="9">
        <v>935322.20389403403</v>
      </c>
      <c r="MT32" s="9">
        <v>11771.8397</v>
      </c>
      <c r="MU32" s="9">
        <v>8370</v>
      </c>
      <c r="MV32" s="9">
        <v>253503.9768</v>
      </c>
      <c r="MW32" s="9">
        <v>1208968.02039403</v>
      </c>
      <c r="MX32" s="13" t="e">
        <v>#N/A</v>
      </c>
      <c r="MY32" s="13" t="e">
        <v>#N/A</v>
      </c>
      <c r="MZ32" s="13" t="e">
        <v>#N/A</v>
      </c>
      <c r="NA32" s="13" t="e">
        <v>#N/A</v>
      </c>
      <c r="NB32" s="13" t="e">
        <v>#N/A</v>
      </c>
      <c r="NC32" s="8" t="e">
        <v>#N/A</v>
      </c>
      <c r="ND32" s="8" t="e">
        <v>#N/A</v>
      </c>
      <c r="NE32" s="8" t="e">
        <v>#N/A</v>
      </c>
      <c r="NF32" s="8" t="e">
        <v>#N/A</v>
      </c>
      <c r="NG32" s="8" t="e">
        <v>#N/A</v>
      </c>
      <c r="NH32" s="38" t="e">
        <f t="shared" si="100"/>
        <v>#N/A</v>
      </c>
      <c r="NI32" s="38" t="e">
        <f t="shared" si="101"/>
        <v>#N/A</v>
      </c>
      <c r="NJ32" s="38" t="e">
        <f t="shared" si="102"/>
        <v>#N/A</v>
      </c>
      <c r="NK32" s="38" t="e">
        <f t="shared" si="103"/>
        <v>#N/A</v>
      </c>
      <c r="NL32" s="38" t="e">
        <f t="shared" si="104"/>
        <v>#N/A</v>
      </c>
      <c r="NM32" s="8">
        <v>909430</v>
      </c>
      <c r="NN32" s="8">
        <v>118959</v>
      </c>
      <c r="NO32" s="11">
        <f t="shared" si="105"/>
        <v>0.13080610932122319</v>
      </c>
      <c r="NP32" s="13" t="e">
        <v>#N/A</v>
      </c>
      <c r="NQ32" s="13" t="e">
        <v>#N/A</v>
      </c>
      <c r="NR32" s="13">
        <v>8.4373605172000002E-2</v>
      </c>
      <c r="NS32" s="9">
        <v>747</v>
      </c>
      <c r="NT32" s="39">
        <v>81.103440000000006</v>
      </c>
      <c r="NU32" s="8">
        <v>2100</v>
      </c>
      <c r="NV32" s="16">
        <v>227.62303</v>
      </c>
      <c r="NW32" s="8">
        <v>544</v>
      </c>
      <c r="NX32" s="25">
        <v>7.9640446809999998</v>
      </c>
      <c r="NY32" s="39" t="e">
        <v>#N/A</v>
      </c>
    </row>
    <row r="33" spans="1:389" x14ac:dyDescent="0.25">
      <c r="A33" s="3" t="s">
        <v>47</v>
      </c>
      <c r="B33" s="3" t="s">
        <v>2</v>
      </c>
      <c r="C33" s="3" t="s">
        <v>78</v>
      </c>
      <c r="D33" s="3" t="s">
        <v>94</v>
      </c>
      <c r="E33" s="3" t="s">
        <v>19</v>
      </c>
      <c r="F33" s="3" t="s">
        <v>20</v>
      </c>
      <c r="G33" s="3">
        <v>36029</v>
      </c>
      <c r="H33" s="3">
        <v>2017</v>
      </c>
      <c r="I33" s="3" t="str">
        <f t="shared" si="53"/>
        <v>Sum of 2017</v>
      </c>
      <c r="J33" s="8">
        <v>945520</v>
      </c>
      <c r="K33" s="8">
        <v>925528</v>
      </c>
      <c r="L33" s="8">
        <v>188721</v>
      </c>
      <c r="M33" s="8">
        <v>218482</v>
      </c>
      <c r="N33" s="8">
        <v>356710</v>
      </c>
      <c r="O33" s="8">
        <v>161615</v>
      </c>
      <c r="P33" s="13">
        <f t="shared" si="106"/>
        <v>0.20390631077611915</v>
      </c>
      <c r="Q33" s="13">
        <f t="shared" si="107"/>
        <v>0.23606201000942165</v>
      </c>
      <c r="R33" s="13">
        <f t="shared" si="108"/>
        <v>0.38541243484800025</v>
      </c>
      <c r="S33" s="13">
        <f t="shared" si="109"/>
        <v>0.17461924436645893</v>
      </c>
      <c r="T33" s="15">
        <v>40.299999999999997</v>
      </c>
      <c r="U33" s="15">
        <v>38.200000000000003</v>
      </c>
      <c r="V33" s="15">
        <v>42.2</v>
      </c>
      <c r="W33" s="17">
        <v>697026</v>
      </c>
      <c r="X33" s="17">
        <v>117864</v>
      </c>
      <c r="Y33" s="17">
        <v>34042</v>
      </c>
      <c r="Z33" s="17">
        <v>5334</v>
      </c>
      <c r="AA33" s="17">
        <v>20619</v>
      </c>
      <c r="AB33" s="17">
        <v>50643</v>
      </c>
      <c r="AC33" s="17">
        <v>228502</v>
      </c>
      <c r="AD33" s="13">
        <f t="shared" si="1"/>
        <v>0.75311173730022218</v>
      </c>
      <c r="AE33" s="13">
        <f t="shared" si="2"/>
        <v>0.12734784901159121</v>
      </c>
      <c r="AF33" s="13">
        <f t="shared" si="3"/>
        <v>3.6781167074361874E-2</v>
      </c>
      <c r="AG33" s="13">
        <f t="shared" si="4"/>
        <v>5.7631967914530948E-3</v>
      </c>
      <c r="AH33" s="13">
        <f t="shared" si="5"/>
        <v>2.2278094233777909E-2</v>
      </c>
      <c r="AI33" s="13">
        <f t="shared" si="6"/>
        <v>5.4717955588593756E-2</v>
      </c>
      <c r="AJ33" s="13">
        <f t="shared" si="7"/>
        <v>0.24688826269977784</v>
      </c>
      <c r="AK33" s="17">
        <v>386396</v>
      </c>
      <c r="AL33" s="17">
        <v>128928</v>
      </c>
      <c r="AM33" s="17">
        <v>127173</v>
      </c>
      <c r="AN33" s="17">
        <v>57069</v>
      </c>
      <c r="AO33" s="17">
        <v>73226</v>
      </c>
      <c r="AP33" s="13">
        <f t="shared" si="110"/>
        <v>0.33366805039389641</v>
      </c>
      <c r="AQ33" s="13">
        <f t="shared" si="164"/>
        <v>0.32912607790970921</v>
      </c>
      <c r="AR33" s="13">
        <f t="shared" si="165"/>
        <v>0.14769562831913374</v>
      </c>
      <c r="AS33" s="13">
        <f t="shared" si="166"/>
        <v>0.18951024337726063</v>
      </c>
      <c r="AT33" s="19">
        <v>2.3199999999999998</v>
      </c>
      <c r="AU33" s="17">
        <v>874479</v>
      </c>
      <c r="AV33" s="17">
        <v>778637</v>
      </c>
      <c r="AW33" s="17">
        <v>33898</v>
      </c>
      <c r="AX33" s="17">
        <v>30619</v>
      </c>
      <c r="AY33" s="17">
        <v>15367</v>
      </c>
      <c r="AZ33" s="17">
        <v>15958</v>
      </c>
      <c r="BA33" s="13">
        <f t="shared" si="167"/>
        <v>0.89040102735457338</v>
      </c>
      <c r="BB33" s="13">
        <f t="shared" si="168"/>
        <v>3.8763652414752096E-2</v>
      </c>
      <c r="BC33" s="13">
        <f t="shared" si="169"/>
        <v>3.5013991187895881E-2</v>
      </c>
      <c r="BD33" s="13">
        <f t="shared" si="170"/>
        <v>1.7572749031137397E-2</v>
      </c>
      <c r="BE33" s="13">
        <f t="shared" si="171"/>
        <v>1.8248580011641216E-2</v>
      </c>
      <c r="BF33" s="13">
        <f t="shared" si="9"/>
        <v>0.10959897264542659</v>
      </c>
      <c r="BG33" s="17">
        <v>914731</v>
      </c>
      <c r="BH33" s="17">
        <v>791813</v>
      </c>
      <c r="BI33" s="17">
        <v>88356</v>
      </c>
      <c r="BJ33" s="17">
        <v>18017</v>
      </c>
      <c r="BK33" s="17">
        <v>11767</v>
      </c>
      <c r="BL33" s="17">
        <v>4778</v>
      </c>
      <c r="BM33" s="13">
        <f t="shared" si="111"/>
        <v>0.86562388286829683</v>
      </c>
      <c r="BN33" s="13">
        <f t="shared" si="172"/>
        <v>9.6592331516041324E-2</v>
      </c>
      <c r="BO33" s="13">
        <f t="shared" si="173"/>
        <v>1.9696500938527282E-2</v>
      </c>
      <c r="BP33" s="13">
        <f t="shared" si="174"/>
        <v>1.286389113302162E-2</v>
      </c>
      <c r="BQ33" s="13">
        <f t="shared" si="175"/>
        <v>5.2233935441129689E-3</v>
      </c>
      <c r="BR33" s="13">
        <f t="shared" si="56"/>
        <v>0.13437611713170319</v>
      </c>
      <c r="BS33" s="17">
        <v>743887</v>
      </c>
      <c r="BT33" s="17">
        <v>99745</v>
      </c>
      <c r="BU33" s="17">
        <v>16531</v>
      </c>
      <c r="BV33" s="17">
        <v>65365</v>
      </c>
      <c r="BW33" s="13">
        <f t="shared" si="112"/>
        <v>0.80374337675359364</v>
      </c>
      <c r="BX33" s="13">
        <f t="shared" si="176"/>
        <v>0.10777091562870059</v>
      </c>
      <c r="BY33" s="13">
        <f t="shared" si="177"/>
        <v>1.7861156010407032E-2</v>
      </c>
      <c r="BZ33" s="13">
        <f t="shared" si="178"/>
        <v>7.0624551607298747E-2</v>
      </c>
      <c r="CA33" s="13">
        <f t="shared" si="113"/>
        <v>0.19625662324640636</v>
      </c>
      <c r="CB33" s="8">
        <v>898505</v>
      </c>
      <c r="CC33" s="8">
        <v>131546</v>
      </c>
      <c r="CD33" s="13">
        <f t="shared" si="114"/>
        <v>0.14640541788860384</v>
      </c>
      <c r="CE33" s="8">
        <v>185298</v>
      </c>
      <c r="CF33" s="8">
        <v>40896</v>
      </c>
      <c r="CG33" s="13">
        <f t="shared" si="115"/>
        <v>0.22070394715539293</v>
      </c>
      <c r="CH33" s="5">
        <v>55604</v>
      </c>
      <c r="CI33" s="5">
        <f>CH33*VLOOKUP(H33,'R-CPI-U-RS'!$A$44:$O$54,15,FALSE)</f>
        <v>71376.214265889532</v>
      </c>
      <c r="CJ33" s="5">
        <v>56612266</v>
      </c>
      <c r="CK33" s="5">
        <v>56612266</v>
      </c>
      <c r="CL33" s="9">
        <v>22940</v>
      </c>
      <c r="CM33" s="9">
        <v>11211</v>
      </c>
      <c r="CN33" s="9">
        <v>4457</v>
      </c>
      <c r="CO33" s="9">
        <v>3386</v>
      </c>
      <c r="CP33" s="9">
        <v>2382</v>
      </c>
      <c r="CQ33" s="9">
        <v>833</v>
      </c>
      <c r="CR33" s="9">
        <v>453</v>
      </c>
      <c r="CS33" s="9">
        <v>218</v>
      </c>
      <c r="CT33" s="20">
        <v>18968213000</v>
      </c>
      <c r="CU33" s="20">
        <f>CT33*VLOOKUP(H33,'R-CPI-U-RS'!$A$44:$P$54,16,FALSE)</f>
        <v>23653672220.094364</v>
      </c>
      <c r="CV33" s="9">
        <v>1715</v>
      </c>
      <c r="CW33" s="9">
        <v>661080</v>
      </c>
      <c r="CX33" s="9">
        <v>129765</v>
      </c>
      <c r="CY33" s="9">
        <v>43013</v>
      </c>
      <c r="CZ33" s="9">
        <v>62974</v>
      </c>
      <c r="DA33" s="11">
        <f t="shared" si="116"/>
        <v>0.73712802397773491</v>
      </c>
      <c r="DB33" s="11">
        <f t="shared" si="117"/>
        <v>0.1446926514664954</v>
      </c>
      <c r="DC33" s="11">
        <f t="shared" si="118"/>
        <v>4.7961045100977664E-2</v>
      </c>
      <c r="DD33" s="11">
        <f t="shared" si="119"/>
        <v>7.0218279454791976E-2</v>
      </c>
      <c r="DE33" s="9">
        <v>421508</v>
      </c>
      <c r="DF33" s="9">
        <v>444550</v>
      </c>
      <c r="DG33" s="9">
        <v>38</v>
      </c>
      <c r="DH33" s="9">
        <v>159</v>
      </c>
      <c r="DI33" s="9">
        <v>1827</v>
      </c>
      <c r="DJ33" s="9">
        <v>16050</v>
      </c>
      <c r="DK33" s="9">
        <v>42794</v>
      </c>
      <c r="DL33" s="9">
        <v>20772</v>
      </c>
      <c r="DM33" s="9">
        <v>53261</v>
      </c>
      <c r="DN33" s="9">
        <v>14050</v>
      </c>
      <c r="DO33" s="9">
        <v>6867</v>
      </c>
      <c r="DP33" s="9">
        <v>30971</v>
      </c>
      <c r="DQ33" s="9">
        <v>6714</v>
      </c>
      <c r="DR33" s="9">
        <v>26766</v>
      </c>
      <c r="DS33" s="9">
        <v>10556</v>
      </c>
      <c r="DT33" s="9">
        <v>28230</v>
      </c>
      <c r="DU33" s="9">
        <v>13309</v>
      </c>
      <c r="DV33" s="9">
        <v>77983</v>
      </c>
      <c r="DW33" s="9">
        <v>7298</v>
      </c>
      <c r="DX33" s="9">
        <v>45767</v>
      </c>
      <c r="DY33" s="9">
        <v>18078</v>
      </c>
      <c r="DZ33" s="9">
        <v>18</v>
      </c>
      <c r="EA33" s="9">
        <f t="shared" si="183"/>
        <v>59041</v>
      </c>
      <c r="EB33" s="9">
        <f t="shared" si="184"/>
        <v>37685</v>
      </c>
      <c r="EC33" s="9">
        <f t="shared" si="185"/>
        <v>65552</v>
      </c>
      <c r="ED33" s="9">
        <f t="shared" si="186"/>
        <v>91292</v>
      </c>
      <c r="EE33" s="9">
        <f t="shared" si="187"/>
        <v>89910</v>
      </c>
      <c r="EF33" s="9">
        <f t="shared" si="188"/>
        <v>78028</v>
      </c>
      <c r="EG33" s="11">
        <f t="shared" si="189"/>
        <v>0.14007088833426648</v>
      </c>
      <c r="EH33" s="11">
        <f t="shared" si="190"/>
        <v>8.9405183294267249E-2</v>
      </c>
      <c r="EI33" s="11">
        <f t="shared" si="191"/>
        <v>0.15551780749119826</v>
      </c>
      <c r="EJ33" s="11">
        <f t="shared" si="192"/>
        <v>0.21658426411835599</v>
      </c>
      <c r="EK33" s="11">
        <f t="shared" si="193"/>
        <v>0.21330556003682019</v>
      </c>
      <c r="EL33" s="11">
        <f t="shared" si="194"/>
        <v>0.18511629672509181</v>
      </c>
      <c r="EM33" s="9">
        <v>759564</v>
      </c>
      <c r="EN33" s="9">
        <v>481583</v>
      </c>
      <c r="EO33" s="14">
        <f t="shared" si="120"/>
        <v>0.63402557256531378</v>
      </c>
      <c r="EP33" s="9">
        <v>467876</v>
      </c>
      <c r="EQ33" s="9">
        <v>444550</v>
      </c>
      <c r="ER33" s="11">
        <f t="shared" si="58"/>
        <v>4.9855089810120629E-2</v>
      </c>
      <c r="ES33" s="9">
        <v>50418</v>
      </c>
      <c r="ET33" s="9">
        <v>649960</v>
      </c>
      <c r="EU33" s="9">
        <v>52552</v>
      </c>
      <c r="EV33" s="9">
        <v>177229</v>
      </c>
      <c r="EW33" s="9">
        <v>196905</v>
      </c>
      <c r="EX33" s="9">
        <v>94011</v>
      </c>
      <c r="EY33" s="9">
        <v>129263</v>
      </c>
      <c r="EZ33" s="13">
        <f t="shared" si="121"/>
        <v>8.0854206412702315E-2</v>
      </c>
      <c r="FA33" s="13">
        <f t="shared" si="122"/>
        <v>0.27267678010954521</v>
      </c>
      <c r="FB33" s="13">
        <f t="shared" si="123"/>
        <v>0.30294941227152439</v>
      </c>
      <c r="FC33" s="13">
        <f t="shared" si="124"/>
        <v>0.14464120868976552</v>
      </c>
      <c r="FD33" s="13">
        <f t="shared" si="125"/>
        <v>0.19887839251646255</v>
      </c>
      <c r="FE33" s="13">
        <f t="shared" si="126"/>
        <v>0.34351960120622804</v>
      </c>
      <c r="FF33" s="9">
        <v>0</v>
      </c>
      <c r="FG33" s="9">
        <v>50672</v>
      </c>
      <c r="FH33" s="9">
        <v>6004</v>
      </c>
      <c r="FI33" s="9">
        <v>11135</v>
      </c>
      <c r="FJ33" s="9">
        <v>912</v>
      </c>
      <c r="FK33" s="9">
        <f t="shared" si="59"/>
        <v>50672</v>
      </c>
      <c r="FL33" s="9">
        <f t="shared" si="60"/>
        <v>17139</v>
      </c>
      <c r="FM33" s="9">
        <f t="shared" si="61"/>
        <v>912</v>
      </c>
      <c r="FN33" s="9">
        <v>114621</v>
      </c>
      <c r="FO33" s="9">
        <v>64181</v>
      </c>
      <c r="FP33" s="9">
        <v>366802</v>
      </c>
      <c r="FQ33" s="9">
        <f t="shared" si="62"/>
        <v>50440</v>
      </c>
      <c r="FR33" s="8">
        <v>428565</v>
      </c>
      <c r="FS33" s="8">
        <v>42169</v>
      </c>
      <c r="FT33" s="13">
        <f t="shared" si="127"/>
        <v>9.8395809270472395E-2</v>
      </c>
      <c r="FU33" s="8">
        <v>386396</v>
      </c>
      <c r="FV33" s="8">
        <v>247993</v>
      </c>
      <c r="FW33" s="8">
        <v>138403</v>
      </c>
      <c r="FX33" s="13">
        <f t="shared" si="128"/>
        <v>0.64181047422851167</v>
      </c>
      <c r="FY33" s="13">
        <f t="shared" si="129"/>
        <v>0.35818952577148833</v>
      </c>
      <c r="FZ33" s="17">
        <v>32976</v>
      </c>
      <c r="GA33" s="17">
        <v>56113</v>
      </c>
      <c r="GB33" s="17">
        <v>89062</v>
      </c>
      <c r="GC33" s="17">
        <v>121164</v>
      </c>
      <c r="GD33" s="17">
        <v>129250</v>
      </c>
      <c r="GE33" s="13">
        <f t="shared" si="63"/>
        <v>7.6945154177312666E-2</v>
      </c>
      <c r="GF33" s="13">
        <f t="shared" si="64"/>
        <v>0.1309322973177931</v>
      </c>
      <c r="GG33" s="13">
        <f t="shared" si="65"/>
        <v>0.2078144505500916</v>
      </c>
      <c r="GH33" s="13">
        <f t="shared" si="66"/>
        <v>0.28272024080361208</v>
      </c>
      <c r="GI33" s="13">
        <f t="shared" si="67"/>
        <v>0.30158785715119057</v>
      </c>
      <c r="GJ33">
        <v>1955</v>
      </c>
      <c r="GK33" s="8">
        <v>263974</v>
      </c>
      <c r="GL33" s="8">
        <v>104561</v>
      </c>
      <c r="GM33" s="8">
        <v>29191</v>
      </c>
      <c r="GN33" s="8">
        <v>24216</v>
      </c>
      <c r="GO33" s="8">
        <v>6623</v>
      </c>
      <c r="GP33" s="13">
        <f t="shared" si="130"/>
        <v>0.61594857256192181</v>
      </c>
      <c r="GQ33" s="13">
        <f t="shared" si="131"/>
        <v>0.24397932635656203</v>
      </c>
      <c r="GR33" s="13">
        <f t="shared" si="132"/>
        <v>6.811335503365884E-2</v>
      </c>
      <c r="GS33" s="13">
        <f t="shared" si="133"/>
        <v>5.6504847572713589E-2</v>
      </c>
      <c r="GT33" s="13">
        <f t="shared" si="134"/>
        <v>1.5453898475143793E-2</v>
      </c>
      <c r="GU33" s="21">
        <v>163722.65177991299</v>
      </c>
      <c r="GV33" s="21">
        <f>GU33*VLOOKUP(H33,'R-CPI-U-RS'!$A$44:$O$54,15,FALSE)</f>
        <v>210162.99319514228</v>
      </c>
      <c r="GW33" s="9">
        <v>777</v>
      </c>
      <c r="GX33" s="9">
        <v>6</v>
      </c>
      <c r="GY33" s="9">
        <v>23</v>
      </c>
      <c r="GZ33" s="9">
        <v>613</v>
      </c>
      <c r="HA33" s="9">
        <f t="shared" si="69"/>
        <v>642</v>
      </c>
      <c r="HB33" s="8">
        <v>68367</v>
      </c>
      <c r="HC33" s="8">
        <v>165033</v>
      </c>
      <c r="HD33" s="8">
        <v>87175</v>
      </c>
      <c r="HE33" s="8">
        <v>59867</v>
      </c>
      <c r="HF33" s="8">
        <v>5954</v>
      </c>
      <c r="HG33" s="13">
        <f t="shared" si="135"/>
        <v>0.17693506143955942</v>
      </c>
      <c r="HH33" s="13">
        <f t="shared" si="179"/>
        <v>0.42710845867969649</v>
      </c>
      <c r="HI33" s="13">
        <f t="shared" si="180"/>
        <v>0.22561051356639303</v>
      </c>
      <c r="HJ33" s="13">
        <f t="shared" si="181"/>
        <v>0.1549369041087382</v>
      </c>
      <c r="HK33" s="13">
        <f t="shared" si="182"/>
        <v>1.5409062205612894E-2</v>
      </c>
      <c r="HL33" s="5">
        <v>860</v>
      </c>
      <c r="HM33" s="5">
        <f>HL33*VLOOKUP(H33,'R-CPI-U-RS'!$A$44:$O$54,15,FALSE)</f>
        <v>1103.9411601443242</v>
      </c>
      <c r="HN33" s="17">
        <v>56542</v>
      </c>
      <c r="HO33" s="17">
        <v>96684</v>
      </c>
      <c r="HP33" s="17">
        <v>47660</v>
      </c>
      <c r="HQ33" s="17">
        <v>19513</v>
      </c>
      <c r="HR33" s="17">
        <v>25844</v>
      </c>
      <c r="HS33" s="17">
        <v>1750</v>
      </c>
      <c r="HT33" s="13">
        <f t="shared" si="136"/>
        <v>0.2279983709217599</v>
      </c>
      <c r="HU33" s="13">
        <f t="shared" si="137"/>
        <v>0.38986584298750365</v>
      </c>
      <c r="HV33" s="13">
        <f t="shared" si="138"/>
        <v>0.19218284387059312</v>
      </c>
      <c r="HW33" s="13">
        <f t="shared" si="139"/>
        <v>7.8683672523014767E-2</v>
      </c>
      <c r="HX33" s="13">
        <f t="shared" si="140"/>
        <v>0.10421261890456586</v>
      </c>
      <c r="HY33" s="13">
        <f t="shared" si="141"/>
        <v>7.0566507925626937E-3</v>
      </c>
      <c r="HZ33" s="13">
        <v>0.16500000000000001</v>
      </c>
      <c r="IA33" s="17">
        <v>5988</v>
      </c>
      <c r="IB33" s="17">
        <v>29693</v>
      </c>
      <c r="IC33" s="17">
        <v>27365</v>
      </c>
      <c r="ID33" s="17">
        <v>19717</v>
      </c>
      <c r="IE33" s="17">
        <v>46300</v>
      </c>
      <c r="IF33" s="17">
        <v>9340</v>
      </c>
      <c r="IG33" s="13">
        <f t="shared" si="142"/>
        <v>4.3264958129520317E-2</v>
      </c>
      <c r="IH33" s="13">
        <f t="shared" si="143"/>
        <v>0.2145401472511434</v>
      </c>
      <c r="II33" s="13">
        <f t="shared" si="144"/>
        <v>0.19771970260760244</v>
      </c>
      <c r="IJ33" s="13">
        <f t="shared" si="145"/>
        <v>0.14246078480957783</v>
      </c>
      <c r="IK33" s="13">
        <f t="shared" si="146"/>
        <v>0.33453032087454754</v>
      </c>
      <c r="IL33" s="13">
        <f t="shared" si="147"/>
        <v>6.7484086327608508E-2</v>
      </c>
      <c r="IM33" s="13">
        <v>0.307</v>
      </c>
      <c r="IN33" s="17">
        <v>484833</v>
      </c>
      <c r="IO33" s="17">
        <v>403028</v>
      </c>
      <c r="IP33" s="17">
        <v>34363</v>
      </c>
      <c r="IQ33" s="17">
        <v>17695</v>
      </c>
      <c r="IR33" s="17">
        <v>11070</v>
      </c>
      <c r="IS33" s="17">
        <v>4878</v>
      </c>
      <c r="IT33" s="17">
        <v>13799</v>
      </c>
      <c r="IU33" s="13">
        <f t="shared" si="148"/>
        <v>0.83127179874307233</v>
      </c>
      <c r="IV33" s="13">
        <f t="shared" si="149"/>
        <v>7.0875951100688284E-2</v>
      </c>
      <c r="IW33" s="13">
        <f t="shared" si="150"/>
        <v>3.6497103126231091E-2</v>
      </c>
      <c r="IX33" s="13">
        <f t="shared" si="151"/>
        <v>2.2832604216297157E-2</v>
      </c>
      <c r="IY33" s="13">
        <f t="shared" si="152"/>
        <v>1.0061196329457772E-2</v>
      </c>
      <c r="IZ33" s="13">
        <f t="shared" si="153"/>
        <v>2.8461346484253341E-2</v>
      </c>
      <c r="JA33" s="17">
        <v>484833</v>
      </c>
      <c r="JB33" s="17">
        <v>403028</v>
      </c>
      <c r="JC33" s="17">
        <v>34363</v>
      </c>
      <c r="JD33" s="17">
        <v>17695</v>
      </c>
      <c r="JE33" s="17">
        <v>13036</v>
      </c>
      <c r="JF33" s="17">
        <v>2912</v>
      </c>
      <c r="JG33" s="17">
        <v>13799</v>
      </c>
      <c r="JH33" s="13">
        <f t="shared" si="74"/>
        <v>0.83127179874307233</v>
      </c>
      <c r="JI33" s="13">
        <f t="shared" si="75"/>
        <v>7.0875951100688284E-2</v>
      </c>
      <c r="JJ33" s="13">
        <f t="shared" si="76"/>
        <v>3.6497103126231091E-2</v>
      </c>
      <c r="JK33" s="13">
        <f t="shared" si="77"/>
        <v>2.6887608723003591E-2</v>
      </c>
      <c r="JL33" s="13">
        <f t="shared" si="78"/>
        <v>6.0061918227513394E-3</v>
      </c>
      <c r="JM33" s="13">
        <f t="shared" si="79"/>
        <v>2.8461346484253341E-2</v>
      </c>
      <c r="JN33" s="1">
        <v>43</v>
      </c>
      <c r="JO33" s="1">
        <v>22</v>
      </c>
      <c r="JP33" s="1">
        <v>6</v>
      </c>
      <c r="JQ33" s="1">
        <v>13</v>
      </c>
      <c r="JR33" s="1">
        <v>2</v>
      </c>
      <c r="JS33" s="1">
        <v>0</v>
      </c>
      <c r="JT33" s="11">
        <f t="shared" si="80"/>
        <v>0.51162790697674421</v>
      </c>
      <c r="JU33" s="11">
        <f t="shared" si="81"/>
        <v>0.13953488372093023</v>
      </c>
      <c r="JV33" s="11">
        <f t="shared" si="82"/>
        <v>0.30232558139534882</v>
      </c>
      <c r="JW33" s="11">
        <f t="shared" si="83"/>
        <v>4.6511627906976744E-2</v>
      </c>
      <c r="JX33" s="11">
        <f t="shared" si="84"/>
        <v>0</v>
      </c>
      <c r="JY33" s="29">
        <f>(JN33/J33)*100000</f>
        <v>4.5477620780099839</v>
      </c>
      <c r="JZ33" s="9">
        <v>21602535</v>
      </c>
      <c r="KA33" s="9">
        <v>4695638</v>
      </c>
      <c r="KB33" s="9">
        <v>203424</v>
      </c>
      <c r="KC33" s="9"/>
      <c r="KD33" s="9"/>
      <c r="KE33" s="9"/>
      <c r="KF33" s="9"/>
      <c r="KG33" s="9"/>
      <c r="KH33" s="9">
        <f t="shared" si="85"/>
        <v>4695638</v>
      </c>
      <c r="KI33" s="9">
        <f t="shared" si="86"/>
        <v>203424</v>
      </c>
      <c r="KJ33" s="9">
        <f t="shared" si="87"/>
        <v>26501597</v>
      </c>
      <c r="KK33" t="e">
        <v>#N/A</v>
      </c>
      <c r="KL33" s="8" t="e">
        <v>#N/A</v>
      </c>
      <c r="KM33" s="8" t="e">
        <v>#N/A</v>
      </c>
      <c r="KN33" s="8" t="e">
        <v>#N/A</v>
      </c>
      <c r="KO33" s="8">
        <v>434337</v>
      </c>
      <c r="KP33" s="8">
        <v>124891</v>
      </c>
      <c r="KQ33" s="8">
        <v>202921</v>
      </c>
      <c r="KR33" s="8">
        <v>92455</v>
      </c>
      <c r="KS33" s="8">
        <v>14070</v>
      </c>
      <c r="KT33" s="13">
        <f t="shared" si="154"/>
        <v>0.28754400384954543</v>
      </c>
      <c r="KU33" s="13">
        <f t="shared" si="155"/>
        <v>0.46719713033888433</v>
      </c>
      <c r="KV33" s="13">
        <f t="shared" si="156"/>
        <v>0.21286466499515352</v>
      </c>
      <c r="KW33" s="13">
        <f t="shared" si="157"/>
        <v>3.2394200816416745E-2</v>
      </c>
      <c r="KX33" s="17">
        <v>9320635</v>
      </c>
      <c r="KY33" s="15">
        <f t="shared" si="158"/>
        <v>21.459454294706646</v>
      </c>
      <c r="KZ33" s="8">
        <v>442948</v>
      </c>
      <c r="LA33" s="8">
        <v>22314</v>
      </c>
      <c r="LB33" s="8">
        <v>112799</v>
      </c>
      <c r="LC33" s="8">
        <v>196384</v>
      </c>
      <c r="LD33" s="8">
        <v>73759</v>
      </c>
      <c r="LE33" s="8">
        <v>37692</v>
      </c>
      <c r="LF33" s="13">
        <f t="shared" si="159"/>
        <v>5.0376116383864473E-2</v>
      </c>
      <c r="LG33" s="13">
        <f t="shared" si="160"/>
        <v>0.25465517397075954</v>
      </c>
      <c r="LH33" s="13">
        <f t="shared" si="161"/>
        <v>0.44335678228595682</v>
      </c>
      <c r="LI33" s="13">
        <f t="shared" si="162"/>
        <v>0.16651841751176211</v>
      </c>
      <c r="LJ33" s="13">
        <f t="shared" si="163"/>
        <v>8.5093509847657067E-2</v>
      </c>
      <c r="LK33" s="17" t="e">
        <v>#N/A</v>
      </c>
      <c r="LL33" s="17" t="e">
        <v>#N/A</v>
      </c>
      <c r="LM33" s="13" t="e">
        <f t="shared" si="195"/>
        <v>#N/A</v>
      </c>
      <c r="LN33" s="27" t="e">
        <v>#N/A</v>
      </c>
      <c r="LO33" s="27" t="e">
        <v>#N/A</v>
      </c>
      <c r="LP33" s="27" t="e">
        <v>#N/A</v>
      </c>
      <c r="LQ33" s="27" t="e">
        <v>#N/A</v>
      </c>
      <c r="LR33" s="27" t="e">
        <v>#N/A</v>
      </c>
      <c r="LS33" s="11" t="e">
        <f t="shared" si="90"/>
        <v>#N/A</v>
      </c>
      <c r="LT33" s="11" t="e">
        <f t="shared" si="91"/>
        <v>#N/A</v>
      </c>
      <c r="LU33" s="11" t="e">
        <f t="shared" si="92"/>
        <v>#N/A</v>
      </c>
      <c r="LV33" s="11" t="e">
        <f t="shared" si="93"/>
        <v>#N/A</v>
      </c>
      <c r="LW33" s="11" t="e">
        <f t="shared" si="94"/>
        <v>#N/A</v>
      </c>
      <c r="LX33" s="25" t="e">
        <v>#N/A</v>
      </c>
      <c r="LY33" s="25" t="e">
        <v>#N/A</v>
      </c>
      <c r="LZ33" s="25" t="e">
        <v>#N/A</v>
      </c>
      <c r="MA33" s="25" t="e">
        <v>#N/A</v>
      </c>
      <c r="MB33" s="22" t="e">
        <v>#N/A</v>
      </c>
      <c r="MC33" s="22" t="e">
        <v>#N/A</v>
      </c>
      <c r="MD33" s="1">
        <v>365</v>
      </c>
      <c r="ME33" s="1">
        <v>205</v>
      </c>
      <c r="MF33" s="1">
        <v>159</v>
      </c>
      <c r="MG33" s="1">
        <v>1</v>
      </c>
      <c r="MH33" s="1">
        <v>0</v>
      </c>
      <c r="MI33" s="1">
        <v>0</v>
      </c>
      <c r="MJ33" s="11">
        <f t="shared" si="95"/>
        <v>0.56164383561643838</v>
      </c>
      <c r="MK33" s="11">
        <f t="shared" si="96"/>
        <v>0.43561643835616437</v>
      </c>
      <c r="ML33" s="11">
        <f t="shared" si="97"/>
        <v>2.7397260273972603E-3</v>
      </c>
      <c r="MM33" s="11">
        <f t="shared" si="98"/>
        <v>0</v>
      </c>
      <c r="MN33" s="11">
        <f t="shared" si="99"/>
        <v>0</v>
      </c>
      <c r="MO33" s="26" t="e">
        <v>#N/A</v>
      </c>
      <c r="MP33" s="26" t="e">
        <v>#N/A</v>
      </c>
      <c r="MQ33" s="26" t="e">
        <v>#N/A</v>
      </c>
      <c r="MR33" s="26" t="e">
        <v>#N/A</v>
      </c>
      <c r="MS33" s="9">
        <v>757098.83538122894</v>
      </c>
      <c r="MT33" s="9">
        <v>2843.0729999999999</v>
      </c>
      <c r="MU33" s="9">
        <v>8866.2000000000007</v>
      </c>
      <c r="MV33" s="9">
        <v>158908.34830000001</v>
      </c>
      <c r="MW33" s="9">
        <v>927716.45668122906</v>
      </c>
      <c r="MX33" s="13" t="e">
        <v>#N/A</v>
      </c>
      <c r="MY33" s="13" t="e">
        <v>#N/A</v>
      </c>
      <c r="MZ33" s="13" t="e">
        <v>#N/A</v>
      </c>
      <c r="NA33" s="13" t="e">
        <v>#N/A</v>
      </c>
      <c r="NB33" s="13" t="e">
        <v>#N/A</v>
      </c>
      <c r="NC33" s="8" t="e">
        <v>#N/A</v>
      </c>
      <c r="ND33" s="8" t="e">
        <v>#N/A</v>
      </c>
      <c r="NE33" s="8" t="e">
        <v>#N/A</v>
      </c>
      <c r="NF33" s="8" t="e">
        <v>#N/A</v>
      </c>
      <c r="NG33" s="8" t="e">
        <v>#N/A</v>
      </c>
      <c r="NH33" s="38" t="e">
        <f t="shared" si="100"/>
        <v>#N/A</v>
      </c>
      <c r="NI33" s="38" t="e">
        <f t="shared" si="101"/>
        <v>#N/A</v>
      </c>
      <c r="NJ33" s="38" t="e">
        <f t="shared" si="102"/>
        <v>#N/A</v>
      </c>
      <c r="NK33" s="38" t="e">
        <f t="shared" si="103"/>
        <v>#N/A</v>
      </c>
      <c r="NL33" s="38" t="e">
        <f t="shared" si="104"/>
        <v>#N/A</v>
      </c>
      <c r="NM33" s="8">
        <v>913536</v>
      </c>
      <c r="NN33" s="8">
        <v>121057</v>
      </c>
      <c r="NO33" s="11">
        <f t="shared" si="105"/>
        <v>0.13251475584979683</v>
      </c>
      <c r="NP33" s="13" t="e">
        <v>#N/A</v>
      </c>
      <c r="NQ33" s="13" t="e">
        <v>#N/A</v>
      </c>
      <c r="NR33" s="13" t="e">
        <v>#N/A</v>
      </c>
      <c r="NS33" s="9">
        <v>740</v>
      </c>
      <c r="NT33" s="39">
        <v>79.954359999999994</v>
      </c>
      <c r="NU33" s="8">
        <v>2276</v>
      </c>
      <c r="NV33" s="16">
        <v>247.11035000000001</v>
      </c>
      <c r="NW33" s="8" t="e">
        <v>#N/A</v>
      </c>
      <c r="NX33" s="25" t="e">
        <v>#N/A</v>
      </c>
      <c r="NY33" s="39" t="e">
        <v>#N/A</v>
      </c>
    </row>
    <row r="34" spans="1:389" x14ac:dyDescent="0.25">
      <c r="A34" s="3" t="s">
        <v>47</v>
      </c>
      <c r="B34" s="3" t="s">
        <v>2</v>
      </c>
      <c r="C34" s="3" t="s">
        <v>78</v>
      </c>
      <c r="D34" s="3" t="s">
        <v>94</v>
      </c>
      <c r="E34" s="3" t="s">
        <v>19</v>
      </c>
      <c r="F34" s="3" t="s">
        <v>20</v>
      </c>
      <c r="G34" s="3">
        <v>36029</v>
      </c>
      <c r="H34" s="3">
        <v>2018</v>
      </c>
      <c r="I34" s="3" t="str">
        <f t="shared" si="53"/>
        <v>Sum of 2018</v>
      </c>
      <c r="J34" s="8">
        <v>949686</v>
      </c>
      <c r="K34" s="8">
        <v>919719</v>
      </c>
      <c r="L34" s="8">
        <v>186092</v>
      </c>
      <c r="M34" s="8">
        <v>216133</v>
      </c>
      <c r="N34" s="8">
        <v>352278</v>
      </c>
      <c r="O34" s="8">
        <v>165216</v>
      </c>
      <c r="P34" s="13">
        <f t="shared" si="106"/>
        <v>0.20233571340811704</v>
      </c>
      <c r="Q34" s="13">
        <f t="shared" si="107"/>
        <v>0.23499895076648411</v>
      </c>
      <c r="R34" s="13">
        <f t="shared" si="108"/>
        <v>0.38302785959624625</v>
      </c>
      <c r="S34" s="13">
        <f t="shared" si="109"/>
        <v>0.1796374762291526</v>
      </c>
      <c r="T34" s="15">
        <v>40.299999999999997</v>
      </c>
      <c r="U34" s="15">
        <v>38.6</v>
      </c>
      <c r="V34" s="15">
        <v>42</v>
      </c>
      <c r="W34" s="17">
        <v>690760</v>
      </c>
      <c r="X34" s="17">
        <v>118598</v>
      </c>
      <c r="Y34" s="17">
        <v>34065</v>
      </c>
      <c r="Z34" s="17">
        <v>4732</v>
      </c>
      <c r="AA34" s="17">
        <v>19155</v>
      </c>
      <c r="AB34" s="17">
        <v>52409</v>
      </c>
      <c r="AC34" s="17">
        <v>228959</v>
      </c>
      <c r="AD34" s="13">
        <f t="shared" si="1"/>
        <v>0.75105548542543976</v>
      </c>
      <c r="AE34" s="13">
        <f t="shared" si="2"/>
        <v>0.12895025545846067</v>
      </c>
      <c r="AF34" s="13">
        <f t="shared" si="3"/>
        <v>3.7038486755193709E-2</v>
      </c>
      <c r="AG34" s="13">
        <f t="shared" si="4"/>
        <v>5.145049738017808E-3</v>
      </c>
      <c r="AH34" s="13">
        <f t="shared" si="5"/>
        <v>2.0827013468244105E-2</v>
      </c>
      <c r="AI34" s="13">
        <f t="shared" si="6"/>
        <v>5.6983709154643972E-2</v>
      </c>
      <c r="AJ34" s="13">
        <f t="shared" si="7"/>
        <v>0.24894451457456027</v>
      </c>
      <c r="AK34" s="17">
        <v>390341</v>
      </c>
      <c r="AL34" s="17">
        <v>132519</v>
      </c>
      <c r="AM34" s="17">
        <v>130630</v>
      </c>
      <c r="AN34" s="17">
        <v>58222</v>
      </c>
      <c r="AO34" s="17">
        <v>68970</v>
      </c>
      <c r="AP34" s="13">
        <f t="shared" si="110"/>
        <v>0.33949546678417075</v>
      </c>
      <c r="AQ34" s="13">
        <f t="shared" si="164"/>
        <v>0.33465610837703441</v>
      </c>
      <c r="AR34" s="13">
        <f t="shared" si="165"/>
        <v>0.14915676293292277</v>
      </c>
      <c r="AS34" s="13">
        <f t="shared" si="166"/>
        <v>0.17669166190587204</v>
      </c>
      <c r="AT34" s="19">
        <v>2.2799999999999998</v>
      </c>
      <c r="AU34" s="17">
        <v>869513</v>
      </c>
      <c r="AV34" s="17">
        <v>772826</v>
      </c>
      <c r="AW34" s="17">
        <v>30586</v>
      </c>
      <c r="AX34" s="17">
        <v>30657</v>
      </c>
      <c r="AY34" s="17">
        <v>16561</v>
      </c>
      <c r="AZ34" s="17">
        <v>18883</v>
      </c>
      <c r="BA34" s="13">
        <f t="shared" si="167"/>
        <v>0.88880327263652181</v>
      </c>
      <c r="BB34" s="13">
        <f t="shared" si="168"/>
        <v>3.517601231953979E-2</v>
      </c>
      <c r="BC34" s="13">
        <f t="shared" si="169"/>
        <v>3.5257667222916733E-2</v>
      </c>
      <c r="BD34" s="13">
        <f t="shared" si="170"/>
        <v>1.9046293729938484E-2</v>
      </c>
      <c r="BE34" s="13">
        <f t="shared" si="171"/>
        <v>2.171675409108317E-2</v>
      </c>
      <c r="BF34" s="13">
        <f t="shared" si="9"/>
        <v>0.11119672736347819</v>
      </c>
      <c r="BG34" s="17">
        <v>910576</v>
      </c>
      <c r="BH34" s="17">
        <v>798026</v>
      </c>
      <c r="BI34" s="17">
        <v>81528</v>
      </c>
      <c r="BJ34" s="17">
        <v>16853</v>
      </c>
      <c r="BK34" s="17">
        <v>10302</v>
      </c>
      <c r="BL34" s="17">
        <v>3867</v>
      </c>
      <c r="BM34" s="13">
        <f t="shared" si="111"/>
        <v>0.87639691799476371</v>
      </c>
      <c r="BN34" s="13">
        <f t="shared" si="172"/>
        <v>8.9534536381367394E-2</v>
      </c>
      <c r="BO34" s="13">
        <f t="shared" si="173"/>
        <v>1.8508065224649012E-2</v>
      </c>
      <c r="BP34" s="13">
        <f t="shared" si="174"/>
        <v>1.1313717910421536E-2</v>
      </c>
      <c r="BQ34" s="13">
        <f t="shared" si="175"/>
        <v>4.246762488798299E-3</v>
      </c>
      <c r="BR34" s="13">
        <f t="shared" si="56"/>
        <v>0.12360308200523623</v>
      </c>
      <c r="BS34" s="17">
        <v>738637</v>
      </c>
      <c r="BT34" s="17">
        <v>95250</v>
      </c>
      <c r="BU34" s="17">
        <v>13850</v>
      </c>
      <c r="BV34" s="17">
        <v>71982</v>
      </c>
      <c r="BW34" s="13">
        <f t="shared" si="112"/>
        <v>0.80311160256556624</v>
      </c>
      <c r="BX34" s="13">
        <f t="shared" si="176"/>
        <v>0.10356424081703215</v>
      </c>
      <c r="BY34" s="13">
        <f t="shared" si="177"/>
        <v>1.5058947352397852E-2</v>
      </c>
      <c r="BZ34" s="13">
        <f t="shared" si="178"/>
        <v>7.8265209265003771E-2</v>
      </c>
      <c r="CA34" s="13">
        <f t="shared" si="113"/>
        <v>0.19688839743443376</v>
      </c>
      <c r="CB34" s="8">
        <v>892360</v>
      </c>
      <c r="CC34" s="8">
        <v>122938</v>
      </c>
      <c r="CD34" s="13">
        <f t="shared" si="114"/>
        <v>0.13776726881527634</v>
      </c>
      <c r="CE34" s="8">
        <v>182324</v>
      </c>
      <c r="CF34" s="8">
        <v>36046</v>
      </c>
      <c r="CG34" s="13">
        <f t="shared" si="115"/>
        <v>0.19770299028103816</v>
      </c>
      <c r="CH34" s="5">
        <v>56369</v>
      </c>
      <c r="CI34" s="5">
        <f>CH34*VLOOKUP(H34,'R-CPI-U-RS'!$A$44:$O$54,15,FALSE)</f>
        <v>70633.06014630181</v>
      </c>
      <c r="CJ34" s="5">
        <v>58787327</v>
      </c>
      <c r="CK34" s="5">
        <v>57348021</v>
      </c>
      <c r="CL34" s="9">
        <v>22693</v>
      </c>
      <c r="CM34" s="9">
        <v>11118</v>
      </c>
      <c r="CN34" s="9">
        <v>4341</v>
      </c>
      <c r="CO34" s="9">
        <v>3309</v>
      </c>
      <c r="CP34" s="9">
        <v>2410</v>
      </c>
      <c r="CQ34" s="9">
        <v>831</v>
      </c>
      <c r="CR34" s="9">
        <v>466</v>
      </c>
      <c r="CS34" s="9">
        <v>218</v>
      </c>
      <c r="CT34" s="20">
        <v>19762817000</v>
      </c>
      <c r="CU34" s="20">
        <f>CT34*VLOOKUP(H34,'R-CPI-U-RS'!$A$44:$P$54,16,FALSE)</f>
        <v>24056986394.202114</v>
      </c>
      <c r="CV34" s="9">
        <v>1611</v>
      </c>
      <c r="CW34" s="9">
        <v>680356</v>
      </c>
      <c r="CX34" s="9">
        <v>114558</v>
      </c>
      <c r="CY34" s="9">
        <v>42424</v>
      </c>
      <c r="CZ34" s="9">
        <v>54004</v>
      </c>
      <c r="DA34" s="11">
        <f t="shared" si="116"/>
        <v>0.76329399938519671</v>
      </c>
      <c r="DB34" s="11">
        <f t="shared" si="117"/>
        <v>0.12852305848933407</v>
      </c>
      <c r="DC34" s="11">
        <f t="shared" si="118"/>
        <v>4.7595647910678503E-2</v>
      </c>
      <c r="DD34" s="11">
        <f t="shared" si="119"/>
        <v>6.0587294214790734E-2</v>
      </c>
      <c r="DE34" s="9">
        <v>425029</v>
      </c>
      <c r="DF34" s="9">
        <v>447826</v>
      </c>
      <c r="DG34" s="9">
        <v>35</v>
      </c>
      <c r="DH34" s="9">
        <v>151</v>
      </c>
      <c r="DI34" s="9">
        <v>1858</v>
      </c>
      <c r="DJ34" s="9">
        <v>15628</v>
      </c>
      <c r="DK34" s="9">
        <v>44394</v>
      </c>
      <c r="DL34" s="9">
        <v>21252</v>
      </c>
      <c r="DM34" s="9">
        <v>53214</v>
      </c>
      <c r="DN34" s="9">
        <v>14613</v>
      </c>
      <c r="DO34" s="9">
        <v>6699</v>
      </c>
      <c r="DP34" s="9">
        <v>31128</v>
      </c>
      <c r="DQ34" s="9">
        <v>6812</v>
      </c>
      <c r="DR34" s="9">
        <v>27300</v>
      </c>
      <c r="DS34" s="9">
        <v>11030</v>
      </c>
      <c r="DT34" s="9">
        <v>27298</v>
      </c>
      <c r="DU34" s="9">
        <v>13596</v>
      </c>
      <c r="DV34" s="9">
        <v>78080</v>
      </c>
      <c r="DW34" s="9">
        <v>7635</v>
      </c>
      <c r="DX34" s="9">
        <v>45130</v>
      </c>
      <c r="DY34" s="9">
        <v>19162</v>
      </c>
      <c r="DZ34" s="9">
        <v>14</v>
      </c>
      <c r="EA34" s="9">
        <f t="shared" si="183"/>
        <v>60208</v>
      </c>
      <c r="EB34" s="9">
        <f t="shared" si="184"/>
        <v>37940</v>
      </c>
      <c r="EC34" s="9">
        <f t="shared" si="185"/>
        <v>65628</v>
      </c>
      <c r="ED34" s="9">
        <f t="shared" si="186"/>
        <v>91676</v>
      </c>
      <c r="EE34" s="9">
        <f t="shared" si="187"/>
        <v>90937</v>
      </c>
      <c r="EF34" s="9">
        <f t="shared" si="188"/>
        <v>78640</v>
      </c>
      <c r="EG34" s="11">
        <f t="shared" si="189"/>
        <v>0.14165621639935158</v>
      </c>
      <c r="EH34" s="11">
        <f t="shared" si="190"/>
        <v>8.9264497246070273E-2</v>
      </c>
      <c r="EI34" s="11">
        <f t="shared" si="191"/>
        <v>0.15440828743450447</v>
      </c>
      <c r="EJ34" s="11">
        <f t="shared" si="192"/>
        <v>0.21569351738351972</v>
      </c>
      <c r="EK34" s="11">
        <f t="shared" si="193"/>
        <v>0.21395481249514739</v>
      </c>
      <c r="EL34" s="11">
        <f t="shared" si="194"/>
        <v>0.18502266904140657</v>
      </c>
      <c r="EM34" s="9">
        <v>757371</v>
      </c>
      <c r="EN34" s="9">
        <v>469864</v>
      </c>
      <c r="EO34" s="14">
        <f t="shared" si="120"/>
        <v>0.62038815851148243</v>
      </c>
      <c r="EP34" s="9">
        <v>467694</v>
      </c>
      <c r="EQ34" s="9">
        <v>447826</v>
      </c>
      <c r="ER34" s="11">
        <f t="shared" si="58"/>
        <v>4.2480767339328707E-2</v>
      </c>
      <c r="ES34" s="9">
        <v>52711</v>
      </c>
      <c r="ET34" s="9">
        <v>649017</v>
      </c>
      <c r="EU34" s="9">
        <v>54954</v>
      </c>
      <c r="EV34" s="9">
        <v>173639</v>
      </c>
      <c r="EW34" s="9">
        <v>188985</v>
      </c>
      <c r="EX34" s="9">
        <v>101682</v>
      </c>
      <c r="EY34" s="9">
        <v>129757</v>
      </c>
      <c r="EZ34" s="13">
        <f t="shared" si="121"/>
        <v>8.4672666509505917E-2</v>
      </c>
      <c r="FA34" s="13">
        <f t="shared" si="122"/>
        <v>0.26754152818801358</v>
      </c>
      <c r="FB34" s="13">
        <f t="shared" si="123"/>
        <v>0.29118651745639945</v>
      </c>
      <c r="FC34" s="13">
        <f t="shared" si="124"/>
        <v>0.15667078058047787</v>
      </c>
      <c r="FD34" s="13">
        <f t="shared" si="125"/>
        <v>0.19992850726560321</v>
      </c>
      <c r="FE34" s="13">
        <f t="shared" si="126"/>
        <v>0.35659928784608108</v>
      </c>
      <c r="FF34" s="9">
        <v>0</v>
      </c>
      <c r="FG34" s="9">
        <v>50792</v>
      </c>
      <c r="FH34" s="9">
        <v>6290</v>
      </c>
      <c r="FI34" s="9">
        <v>10529</v>
      </c>
      <c r="FJ34" s="9">
        <v>858</v>
      </c>
      <c r="FK34" s="9">
        <f t="shared" si="59"/>
        <v>50792</v>
      </c>
      <c r="FL34" s="9">
        <f t="shared" si="60"/>
        <v>16819</v>
      </c>
      <c r="FM34" s="9">
        <f t="shared" si="61"/>
        <v>858</v>
      </c>
      <c r="FN34" s="9">
        <v>116487</v>
      </c>
      <c r="FO34" s="9">
        <v>66253</v>
      </c>
      <c r="FP34" s="9">
        <v>373067</v>
      </c>
      <c r="FQ34" s="9">
        <f t="shared" si="62"/>
        <v>50234</v>
      </c>
      <c r="FR34" s="8">
        <v>429704</v>
      </c>
      <c r="FS34" s="8">
        <v>39363</v>
      </c>
      <c r="FT34" s="13">
        <f t="shared" si="127"/>
        <v>9.1604918734756943E-2</v>
      </c>
      <c r="FU34" s="8">
        <v>390341</v>
      </c>
      <c r="FV34" s="8">
        <v>251132</v>
      </c>
      <c r="FW34" s="8">
        <v>139209</v>
      </c>
      <c r="FX34" s="13">
        <f t="shared" si="128"/>
        <v>0.64336567257859156</v>
      </c>
      <c r="FY34" s="13">
        <f t="shared" si="129"/>
        <v>0.35663432742140844</v>
      </c>
      <c r="FZ34" s="17">
        <v>32040</v>
      </c>
      <c r="GA34" s="17">
        <v>52303</v>
      </c>
      <c r="GB34" s="17">
        <v>103793</v>
      </c>
      <c r="GC34" s="17">
        <v>114026</v>
      </c>
      <c r="GD34" s="17">
        <v>127542</v>
      </c>
      <c r="GE34" s="13">
        <f t="shared" si="63"/>
        <v>7.4562954964347547E-2</v>
      </c>
      <c r="GF34" s="13">
        <f t="shared" si="64"/>
        <v>0.12171867145756149</v>
      </c>
      <c r="GG34" s="13">
        <f t="shared" si="65"/>
        <v>0.2415453428406531</v>
      </c>
      <c r="GH34" s="13">
        <f t="shared" si="66"/>
        <v>0.26535941019864839</v>
      </c>
      <c r="GI34" s="13">
        <f t="shared" si="67"/>
        <v>0.29681362053878951</v>
      </c>
      <c r="GJ34">
        <v>1957</v>
      </c>
      <c r="GK34" s="8">
        <v>264952</v>
      </c>
      <c r="GL34" s="8">
        <v>103213</v>
      </c>
      <c r="GM34" s="8">
        <v>30778</v>
      </c>
      <c r="GN34" s="8">
        <v>24966</v>
      </c>
      <c r="GO34" s="8">
        <v>5795</v>
      </c>
      <c r="GP34" s="13">
        <f t="shared" si="130"/>
        <v>0.61659188650792174</v>
      </c>
      <c r="GQ34" s="13">
        <f t="shared" si="131"/>
        <v>0.24019557648986278</v>
      </c>
      <c r="GR34" s="13">
        <f t="shared" si="132"/>
        <v>7.1626049559696911E-2</v>
      </c>
      <c r="GS34" s="13">
        <f t="shared" si="133"/>
        <v>5.8100459851432612E-2</v>
      </c>
      <c r="GT34" s="13">
        <f t="shared" si="134"/>
        <v>1.3486027591085957E-2</v>
      </c>
      <c r="GU34" s="21">
        <v>176488.08434145999</v>
      </c>
      <c r="GV34" s="21">
        <f>GU34*VLOOKUP(H34,'R-CPI-U-RS'!$A$44:$O$54,15,FALSE)</f>
        <v>221148.03307484489</v>
      </c>
      <c r="GW34" s="9">
        <v>810</v>
      </c>
      <c r="GX34" s="9">
        <v>22</v>
      </c>
      <c r="GY34" s="9">
        <v>22</v>
      </c>
      <c r="GZ34" s="9">
        <v>395</v>
      </c>
      <c r="HA34" s="9">
        <f t="shared" si="69"/>
        <v>439</v>
      </c>
      <c r="HB34" s="8">
        <v>63922</v>
      </c>
      <c r="HC34" s="8">
        <v>161355</v>
      </c>
      <c r="HD34" s="8">
        <v>92463</v>
      </c>
      <c r="HE34" s="8">
        <v>66971</v>
      </c>
      <c r="HF34" s="8">
        <v>5630</v>
      </c>
      <c r="HG34" s="13">
        <f t="shared" si="135"/>
        <v>0.16375937961935846</v>
      </c>
      <c r="HH34" s="13">
        <f t="shared" si="179"/>
        <v>0.41336933604207604</v>
      </c>
      <c r="HI34" s="13">
        <f t="shared" si="180"/>
        <v>0.23687749941717626</v>
      </c>
      <c r="HJ34" s="13">
        <f t="shared" si="181"/>
        <v>0.17157049861531329</v>
      </c>
      <c r="HK34" s="13">
        <f t="shared" si="182"/>
        <v>1.4423286306075969E-2</v>
      </c>
      <c r="HL34" s="5">
        <v>884</v>
      </c>
      <c r="HM34" s="5">
        <f>HL34*VLOOKUP(H34,'R-CPI-U-RS'!$A$44:$O$54,15,FALSE)</f>
        <v>1107.6943917637498</v>
      </c>
      <c r="HN34" s="17">
        <v>55958</v>
      </c>
      <c r="HO34" s="17">
        <v>102056</v>
      </c>
      <c r="HP34" s="17">
        <v>46494</v>
      </c>
      <c r="HQ34" s="17">
        <v>16969</v>
      </c>
      <c r="HR34" s="17">
        <v>27611</v>
      </c>
      <c r="HS34" s="17">
        <v>2044</v>
      </c>
      <c r="HT34" s="13">
        <f t="shared" si="136"/>
        <v>0.22282305719701193</v>
      </c>
      <c r="HU34" s="13">
        <f t="shared" si="137"/>
        <v>0.4063838937291942</v>
      </c>
      <c r="HV34" s="13">
        <f t="shared" si="138"/>
        <v>0.18513769651020182</v>
      </c>
      <c r="HW34" s="13">
        <f t="shared" si="139"/>
        <v>6.7570042845993342E-2</v>
      </c>
      <c r="HX34" s="13">
        <f t="shared" si="140"/>
        <v>0.10994616377044741</v>
      </c>
      <c r="HY34" s="13">
        <f t="shared" si="141"/>
        <v>8.1391459471512988E-3</v>
      </c>
      <c r="HZ34" s="13">
        <v>0.16300000000000001</v>
      </c>
      <c r="IA34" s="17">
        <v>7053</v>
      </c>
      <c r="IB34" s="17">
        <v>31698</v>
      </c>
      <c r="IC34" s="17">
        <v>28289</v>
      </c>
      <c r="ID34" s="17">
        <v>18853</v>
      </c>
      <c r="IE34" s="17">
        <v>45400</v>
      </c>
      <c r="IF34" s="17">
        <v>7916</v>
      </c>
      <c r="IG34" s="13">
        <f t="shared" si="142"/>
        <v>5.0664827705105275E-2</v>
      </c>
      <c r="IH34" s="13">
        <f t="shared" si="143"/>
        <v>0.22770079520720643</v>
      </c>
      <c r="II34" s="13">
        <f t="shared" si="144"/>
        <v>0.20321243597755892</v>
      </c>
      <c r="IJ34" s="13">
        <f t="shared" si="145"/>
        <v>0.13542946217557772</v>
      </c>
      <c r="IK34" s="13">
        <f t="shared" si="146"/>
        <v>0.32612833940334318</v>
      </c>
      <c r="IL34" s="13">
        <f t="shared" si="147"/>
        <v>5.6864139531208474E-2</v>
      </c>
      <c r="IM34" s="13">
        <v>0.29399999999999998</v>
      </c>
      <c r="IN34" s="17">
        <v>471906</v>
      </c>
      <c r="IO34" s="17">
        <v>387205</v>
      </c>
      <c r="IP34" s="17">
        <v>32622</v>
      </c>
      <c r="IQ34" s="17">
        <v>15664</v>
      </c>
      <c r="IR34" s="17">
        <v>14291</v>
      </c>
      <c r="IS34" s="17">
        <v>5764</v>
      </c>
      <c r="IT34" s="17">
        <v>16360</v>
      </c>
      <c r="IU34" s="13">
        <f t="shared" si="148"/>
        <v>0.82051298351790403</v>
      </c>
      <c r="IV34" s="13">
        <f t="shared" si="149"/>
        <v>6.9128173831229101E-2</v>
      </c>
      <c r="IW34" s="13">
        <f t="shared" si="150"/>
        <v>3.3193051158493428E-2</v>
      </c>
      <c r="IX34" s="13">
        <f t="shared" si="151"/>
        <v>3.0283573423520786E-2</v>
      </c>
      <c r="IY34" s="13">
        <f t="shared" si="152"/>
        <v>1.2214296915063594E-2</v>
      </c>
      <c r="IZ34" s="13">
        <f t="shared" si="153"/>
        <v>3.4667921153789104E-2</v>
      </c>
      <c r="JA34" s="17">
        <v>471906</v>
      </c>
      <c r="JB34" s="17">
        <v>387205</v>
      </c>
      <c r="JC34" s="17">
        <v>32622</v>
      </c>
      <c r="JD34" s="17">
        <v>15664</v>
      </c>
      <c r="JE34" s="17">
        <v>16451</v>
      </c>
      <c r="JF34" s="17">
        <v>3604</v>
      </c>
      <c r="JG34" s="17">
        <v>16360</v>
      </c>
      <c r="JH34" s="13">
        <f t="shared" si="74"/>
        <v>0.82051298351790403</v>
      </c>
      <c r="JI34" s="13">
        <f t="shared" si="75"/>
        <v>6.9128173831229101E-2</v>
      </c>
      <c r="JJ34" s="13">
        <f t="shared" si="76"/>
        <v>3.3193051158493428E-2</v>
      </c>
      <c r="JK34" s="13">
        <f t="shared" si="77"/>
        <v>3.4860756167541841E-2</v>
      </c>
      <c r="JL34" s="13">
        <f t="shared" si="78"/>
        <v>7.6371141710425382E-3</v>
      </c>
      <c r="JM34" s="13">
        <f t="shared" si="79"/>
        <v>3.4667921153789104E-2</v>
      </c>
      <c r="JN34" s="1">
        <v>43</v>
      </c>
      <c r="JO34" s="1">
        <v>32</v>
      </c>
      <c r="JP34" s="1">
        <v>3</v>
      </c>
      <c r="JQ34" s="1">
        <v>7</v>
      </c>
      <c r="JR34" s="1">
        <v>1</v>
      </c>
      <c r="JS34" s="1">
        <v>0</v>
      </c>
      <c r="JT34" s="11">
        <f t="shared" si="80"/>
        <v>0.7441860465116279</v>
      </c>
      <c r="JU34" s="11">
        <f t="shared" si="81"/>
        <v>6.9767441860465115E-2</v>
      </c>
      <c r="JV34" s="11">
        <f t="shared" si="82"/>
        <v>0.16279069767441862</v>
      </c>
      <c r="JW34" s="11">
        <f t="shared" si="83"/>
        <v>2.3255813953488372E-2</v>
      </c>
      <c r="JX34" s="11">
        <f t="shared" si="84"/>
        <v>0</v>
      </c>
      <c r="JY34" s="29">
        <f>(JN34/J34)*100000</f>
        <v>4.5278123506085173</v>
      </c>
      <c r="JZ34" s="9">
        <v>20434993</v>
      </c>
      <c r="KA34" s="9">
        <v>4518285</v>
      </c>
      <c r="KB34" s="9">
        <v>205659</v>
      </c>
      <c r="KC34" s="9"/>
      <c r="KD34" s="9"/>
      <c r="KE34" s="9"/>
      <c r="KF34" s="9"/>
      <c r="KG34" s="9"/>
      <c r="KH34" s="9">
        <f t="shared" si="85"/>
        <v>4518285</v>
      </c>
      <c r="KI34" s="9">
        <f t="shared" si="86"/>
        <v>205659</v>
      </c>
      <c r="KJ34" s="9">
        <f t="shared" si="87"/>
        <v>25158937</v>
      </c>
      <c r="KK34" t="e">
        <v>#N/A</v>
      </c>
      <c r="KL34" s="8" t="e">
        <v>#N/A</v>
      </c>
      <c r="KM34" s="8" t="e">
        <v>#N/A</v>
      </c>
      <c r="KN34" s="8" t="e">
        <v>#N/A</v>
      </c>
      <c r="KO34" s="8">
        <v>424242</v>
      </c>
      <c r="KP34" s="8">
        <v>127487</v>
      </c>
      <c r="KQ34" s="8">
        <v>190942</v>
      </c>
      <c r="KR34" s="8">
        <v>92300</v>
      </c>
      <c r="KS34" s="8">
        <v>13513</v>
      </c>
      <c r="KT34" s="13">
        <f t="shared" si="154"/>
        <v>0.30050537193394339</v>
      </c>
      <c r="KU34" s="13">
        <f t="shared" si="155"/>
        <v>0.45007802150659293</v>
      </c>
      <c r="KV34" s="13">
        <f t="shared" si="156"/>
        <v>0.21756450327878898</v>
      </c>
      <c r="KW34" s="13">
        <f t="shared" si="157"/>
        <v>3.1852103280674712E-2</v>
      </c>
      <c r="KX34" s="17">
        <v>8944350</v>
      </c>
      <c r="KY34" s="15">
        <f t="shared" si="158"/>
        <v>21.083131797417511</v>
      </c>
      <c r="KZ34" s="8">
        <v>436238</v>
      </c>
      <c r="LA34" s="8">
        <v>20889</v>
      </c>
      <c r="LB34" s="8">
        <v>112081</v>
      </c>
      <c r="LC34" s="8">
        <v>189935</v>
      </c>
      <c r="LD34" s="8">
        <v>73003</v>
      </c>
      <c r="LE34" s="8">
        <v>40330</v>
      </c>
      <c r="LF34" s="13">
        <f t="shared" si="159"/>
        <v>4.7884411720207777E-2</v>
      </c>
      <c r="LG34" s="13">
        <f t="shared" si="160"/>
        <v>0.2569262650204705</v>
      </c>
      <c r="LH34" s="13">
        <f t="shared" si="161"/>
        <v>0.43539306525337085</v>
      </c>
      <c r="LI34" s="13">
        <f t="shared" si="162"/>
        <v>0.16734672357749669</v>
      </c>
      <c r="LJ34" s="13">
        <f t="shared" si="163"/>
        <v>9.2449534428454189E-2</v>
      </c>
      <c r="LK34" s="17" t="e">
        <v>#N/A</v>
      </c>
      <c r="LL34" s="17" t="e">
        <v>#N/A</v>
      </c>
      <c r="LM34" s="13" t="e">
        <f t="shared" si="195"/>
        <v>#N/A</v>
      </c>
      <c r="LN34" s="27" t="e">
        <v>#N/A</v>
      </c>
      <c r="LO34" s="27" t="e">
        <v>#N/A</v>
      </c>
      <c r="LP34" s="27" t="e">
        <v>#N/A</v>
      </c>
      <c r="LQ34" s="27" t="e">
        <v>#N/A</v>
      </c>
      <c r="LR34" s="27" t="e">
        <v>#N/A</v>
      </c>
      <c r="LS34" s="11" t="e">
        <f t="shared" si="90"/>
        <v>#N/A</v>
      </c>
      <c r="LT34" s="11" t="e">
        <f t="shared" si="91"/>
        <v>#N/A</v>
      </c>
      <c r="LU34" s="11" t="e">
        <f t="shared" si="92"/>
        <v>#N/A</v>
      </c>
      <c r="LV34" s="11" t="e">
        <f t="shared" si="93"/>
        <v>#N/A</v>
      </c>
      <c r="LW34" s="11" t="e">
        <f t="shared" si="94"/>
        <v>#N/A</v>
      </c>
      <c r="LX34" s="25" t="e">
        <v>#N/A</v>
      </c>
      <c r="LY34" s="25" t="e">
        <v>#N/A</v>
      </c>
      <c r="LZ34" s="25" t="e">
        <v>#N/A</v>
      </c>
      <c r="MA34" s="25" t="e">
        <v>#N/A</v>
      </c>
      <c r="MB34" s="22" t="e">
        <v>#N/A</v>
      </c>
      <c r="MC34" s="22" t="e">
        <v>#N/A</v>
      </c>
      <c r="MD34" s="1">
        <v>365</v>
      </c>
      <c r="ME34" s="1">
        <v>220</v>
      </c>
      <c r="MF34" s="1">
        <v>143</v>
      </c>
      <c r="MG34" s="1">
        <v>2</v>
      </c>
      <c r="MH34" s="1">
        <v>0</v>
      </c>
      <c r="MI34" s="1">
        <v>0</v>
      </c>
      <c r="MJ34" s="11">
        <f t="shared" si="95"/>
        <v>0.60273972602739723</v>
      </c>
      <c r="MK34" s="11">
        <f t="shared" si="96"/>
        <v>0.39178082191780822</v>
      </c>
      <c r="ML34" s="11">
        <f t="shared" si="97"/>
        <v>5.4794520547945206E-3</v>
      </c>
      <c r="MM34" s="11">
        <f t="shared" si="98"/>
        <v>0</v>
      </c>
      <c r="MN34" s="11">
        <f t="shared" si="99"/>
        <v>0</v>
      </c>
      <c r="MO34" s="26" t="e">
        <v>#N/A</v>
      </c>
      <c r="MP34" s="26" t="e">
        <v>#N/A</v>
      </c>
      <c r="MQ34" s="26" t="e">
        <v>#N/A</v>
      </c>
      <c r="MR34" s="26" t="e">
        <v>#N/A</v>
      </c>
      <c r="MS34" s="9">
        <v>686766.03878132906</v>
      </c>
      <c r="MT34" s="9">
        <v>3527.49</v>
      </c>
      <c r="MU34" s="9">
        <v>21184.1</v>
      </c>
      <c r="MV34" s="9">
        <v>316996.373329269</v>
      </c>
      <c r="MW34" s="9">
        <v>1028474.00211059</v>
      </c>
      <c r="MX34" s="13">
        <v>6.699999999999999E-2</v>
      </c>
      <c r="MY34" s="13">
        <v>0.1075</v>
      </c>
      <c r="MZ34" s="13">
        <v>0.18350000000000002</v>
      </c>
      <c r="NA34" s="13">
        <v>0.10600000000000001</v>
      </c>
      <c r="NB34" s="13">
        <v>0.30950000000000005</v>
      </c>
      <c r="NC34" s="8">
        <v>2121</v>
      </c>
      <c r="ND34" s="8">
        <v>3135</v>
      </c>
      <c r="NE34" s="8">
        <v>922</v>
      </c>
      <c r="NF34" s="8">
        <v>628</v>
      </c>
      <c r="NG34" s="8">
        <v>3065</v>
      </c>
      <c r="NH34" s="38">
        <f t="shared" si="100"/>
        <v>0.21487184682402999</v>
      </c>
      <c r="NI34" s="38">
        <f t="shared" si="101"/>
        <v>0.31759700131698915</v>
      </c>
      <c r="NJ34" s="38">
        <f t="shared" si="102"/>
        <v>9.3404923513321858E-2</v>
      </c>
      <c r="NK34" s="38">
        <f t="shared" si="103"/>
        <v>6.362070712187215E-2</v>
      </c>
      <c r="NL34" s="38">
        <f t="shared" si="104"/>
        <v>0.31050552122378683</v>
      </c>
      <c r="NM34" s="8">
        <v>908727</v>
      </c>
      <c r="NN34" s="8">
        <v>122451</v>
      </c>
      <c r="NO34" s="11">
        <f t="shared" si="105"/>
        <v>0.1347500404411886</v>
      </c>
      <c r="NP34" s="13" t="e">
        <v>#N/A</v>
      </c>
      <c r="NQ34" s="13">
        <v>0.23499999999999999</v>
      </c>
      <c r="NR34" s="13" t="e">
        <v>#N/A</v>
      </c>
      <c r="NS34" s="9">
        <v>733</v>
      </c>
      <c r="NT34" s="39">
        <v>79.698260000000005</v>
      </c>
      <c r="NU34" s="8">
        <v>2573</v>
      </c>
      <c r="NV34" s="16">
        <v>278.00346999999999</v>
      </c>
      <c r="NW34" s="8" t="e">
        <v>#N/A</v>
      </c>
      <c r="NX34" s="25" t="e">
        <v>#N/A</v>
      </c>
      <c r="NY34" s="39" t="e">
        <v>#N/A</v>
      </c>
    </row>
    <row r="35" spans="1:389" x14ac:dyDescent="0.25">
      <c r="A35" s="3" t="s">
        <v>47</v>
      </c>
      <c r="B35" s="3" t="s">
        <v>2</v>
      </c>
      <c r="C35" s="3" t="s">
        <v>78</v>
      </c>
      <c r="D35" s="3" t="s">
        <v>94</v>
      </c>
      <c r="E35" s="3" t="s">
        <v>19</v>
      </c>
      <c r="F35" s="3" t="s">
        <v>20</v>
      </c>
      <c r="G35" s="3">
        <v>36029</v>
      </c>
      <c r="H35" s="3">
        <v>2019</v>
      </c>
      <c r="I35" s="3" t="str">
        <f t="shared" si="53"/>
        <v>Sum of 2019</v>
      </c>
      <c r="J35" s="8">
        <v>952161</v>
      </c>
      <c r="K35" s="8">
        <v>918702</v>
      </c>
      <c r="L35" s="8">
        <v>185273</v>
      </c>
      <c r="M35" s="8">
        <v>215332</v>
      </c>
      <c r="N35" s="8">
        <v>349090</v>
      </c>
      <c r="O35" s="8">
        <v>169007</v>
      </c>
      <c r="P35" s="13">
        <f t="shared" si="106"/>
        <v>0.20166822321057318</v>
      </c>
      <c r="Q35" s="13">
        <f t="shared" si="107"/>
        <v>0.23438721152234349</v>
      </c>
      <c r="R35" s="13">
        <f t="shared" si="108"/>
        <v>0.37998175687001878</v>
      </c>
      <c r="S35" s="13">
        <f t="shared" si="109"/>
        <v>0.18396280839706455</v>
      </c>
      <c r="T35" s="15">
        <v>40.299999999999997</v>
      </c>
      <c r="U35" s="15">
        <v>38.4</v>
      </c>
      <c r="V35" s="15">
        <v>42.2</v>
      </c>
      <c r="W35" s="17">
        <v>688049</v>
      </c>
      <c r="X35" s="17">
        <v>120515</v>
      </c>
      <c r="Y35" s="17">
        <v>35245</v>
      </c>
      <c r="Z35" s="17">
        <v>5647</v>
      </c>
      <c r="AA35" s="17">
        <v>16277</v>
      </c>
      <c r="AB35" s="17">
        <v>52969</v>
      </c>
      <c r="AC35" s="17">
        <v>230653</v>
      </c>
      <c r="AD35" s="13">
        <f t="shared" si="1"/>
        <v>0.74893599883313633</v>
      </c>
      <c r="AE35" s="13">
        <f t="shared" si="2"/>
        <v>0.1311796425826873</v>
      </c>
      <c r="AF35" s="13">
        <f t="shared" si="3"/>
        <v>3.8363909080419985E-2</v>
      </c>
      <c r="AG35" s="13">
        <f t="shared" si="4"/>
        <v>6.1467156923572606E-3</v>
      </c>
      <c r="AH35" s="13">
        <f t="shared" si="5"/>
        <v>1.7717388228174098E-2</v>
      </c>
      <c r="AI35" s="13">
        <f t="shared" si="6"/>
        <v>5.7656345583225029E-2</v>
      </c>
      <c r="AJ35" s="13">
        <f t="shared" si="7"/>
        <v>0.25106400116686367</v>
      </c>
      <c r="AK35" s="17">
        <v>398326</v>
      </c>
      <c r="AL35" s="17">
        <v>135300</v>
      </c>
      <c r="AM35" s="17">
        <v>136108</v>
      </c>
      <c r="AN35" s="17">
        <v>54312</v>
      </c>
      <c r="AO35" s="17">
        <v>72606</v>
      </c>
      <c r="AP35" s="13">
        <f t="shared" si="110"/>
        <v>0.3396715253335208</v>
      </c>
      <c r="AQ35" s="13">
        <f t="shared" si="164"/>
        <v>0.34170001456093752</v>
      </c>
      <c r="AR35" s="13">
        <f t="shared" si="165"/>
        <v>0.13635062737556675</v>
      </c>
      <c r="AS35" s="13">
        <f t="shared" si="166"/>
        <v>0.18227783272997494</v>
      </c>
      <c r="AT35" s="19">
        <v>2.2400000000000002</v>
      </c>
      <c r="AU35" s="17">
        <v>868601</v>
      </c>
      <c r="AV35" s="17">
        <v>772888</v>
      </c>
      <c r="AW35" s="17">
        <v>32704</v>
      </c>
      <c r="AX35" s="17">
        <v>31453</v>
      </c>
      <c r="AY35" s="17">
        <v>15833</v>
      </c>
      <c r="AZ35" s="17">
        <v>15723</v>
      </c>
      <c r="BA35" s="13">
        <f t="shared" si="167"/>
        <v>0.88980786344938589</v>
      </c>
      <c r="BB35" s="13">
        <f t="shared" si="168"/>
        <v>3.7651349699113865E-2</v>
      </c>
      <c r="BC35" s="13">
        <f t="shared" si="169"/>
        <v>3.6211102681208057E-2</v>
      </c>
      <c r="BD35" s="13">
        <f t="shared" si="170"/>
        <v>1.8228162297763875E-2</v>
      </c>
      <c r="BE35" s="13">
        <f t="shared" si="171"/>
        <v>1.8101521872528354E-2</v>
      </c>
      <c r="BF35" s="13">
        <f t="shared" si="9"/>
        <v>0.11019213655061415</v>
      </c>
      <c r="BG35" s="17">
        <v>908822</v>
      </c>
      <c r="BH35" s="17">
        <v>807959</v>
      </c>
      <c r="BI35" s="17">
        <v>70217</v>
      </c>
      <c r="BJ35" s="17">
        <v>20397</v>
      </c>
      <c r="BK35" s="17">
        <v>7598</v>
      </c>
      <c r="BL35" s="17">
        <v>2651</v>
      </c>
      <c r="BM35" s="13">
        <f t="shared" si="111"/>
        <v>0.88901787148638567</v>
      </c>
      <c r="BN35" s="13">
        <f t="shared" si="172"/>
        <v>7.726155396766364E-2</v>
      </c>
      <c r="BO35" s="13">
        <f t="shared" si="173"/>
        <v>2.2443338739599174E-2</v>
      </c>
      <c r="BP35" s="13">
        <f t="shared" si="174"/>
        <v>8.3602729687441545E-3</v>
      </c>
      <c r="BQ35" s="13">
        <f t="shared" si="175"/>
        <v>2.9169628376073641E-3</v>
      </c>
      <c r="BR35" s="13">
        <f t="shared" si="56"/>
        <v>0.11098212851361434</v>
      </c>
      <c r="BS35" s="17">
        <v>745879</v>
      </c>
      <c r="BT35" s="17">
        <v>91681</v>
      </c>
      <c r="BU35" s="17">
        <v>17788</v>
      </c>
      <c r="BV35" s="17">
        <v>63354</v>
      </c>
      <c r="BW35" s="13">
        <f t="shared" si="112"/>
        <v>0.8118835052062584</v>
      </c>
      <c r="BX35" s="13">
        <f t="shared" si="176"/>
        <v>9.9794057267753852E-2</v>
      </c>
      <c r="BY35" s="13">
        <f t="shared" si="177"/>
        <v>1.9362100006313256E-2</v>
      </c>
      <c r="BZ35" s="13">
        <f t="shared" si="178"/>
        <v>6.8960337519674494E-2</v>
      </c>
      <c r="CA35" s="13">
        <f t="shared" si="113"/>
        <v>0.1881164947937416</v>
      </c>
      <c r="CB35" s="8">
        <v>892570</v>
      </c>
      <c r="CC35" s="8">
        <v>118605</v>
      </c>
      <c r="CD35" s="13">
        <f t="shared" si="114"/>
        <v>0.13288033431551588</v>
      </c>
      <c r="CE35" s="8">
        <v>181903</v>
      </c>
      <c r="CF35" s="8">
        <v>35555</v>
      </c>
      <c r="CG35" s="13">
        <f t="shared" si="115"/>
        <v>0.19546131729548166</v>
      </c>
      <c r="CH35" s="5">
        <v>60652</v>
      </c>
      <c r="CI35" s="5">
        <f>CH35*VLOOKUP(H35,'R-CPI-U-RS'!$A$44:$O$54,15,FALSE)</f>
        <v>74644.890899414575</v>
      </c>
      <c r="CJ35" s="5">
        <v>61341447</v>
      </c>
      <c r="CK35" s="5">
        <v>58581787</v>
      </c>
      <c r="CL35" s="9">
        <v>22762</v>
      </c>
      <c r="CM35" s="9">
        <v>11246</v>
      </c>
      <c r="CN35" s="9">
        <v>4291</v>
      </c>
      <c r="CO35" s="9">
        <v>3338</v>
      </c>
      <c r="CP35" s="9">
        <v>2361</v>
      </c>
      <c r="CQ35" s="9">
        <v>836</v>
      </c>
      <c r="CR35" s="9">
        <v>474</v>
      </c>
      <c r="CS35" s="9">
        <v>216</v>
      </c>
      <c r="CT35" s="20">
        <v>20632784000</v>
      </c>
      <c r="CU35" s="20">
        <f>CT35*VLOOKUP(H35,'R-CPI-U-RS'!$A$44:$P$54,16,FALSE)</f>
        <v>24668200774.880253</v>
      </c>
      <c r="CV35" s="9">
        <v>1636</v>
      </c>
      <c r="CW35" s="9">
        <v>698285</v>
      </c>
      <c r="CX35" s="9">
        <v>105726</v>
      </c>
      <c r="CY35" s="9">
        <v>39689</v>
      </c>
      <c r="CZ35" s="9">
        <v>48243</v>
      </c>
      <c r="DA35" s="11">
        <f t="shared" si="116"/>
        <v>0.78288074462157331</v>
      </c>
      <c r="DB35" s="11">
        <f t="shared" si="117"/>
        <v>0.11853448034235371</v>
      </c>
      <c r="DC35" s="11">
        <f t="shared" si="118"/>
        <v>4.4497238052207372E-2</v>
      </c>
      <c r="DD35" s="11">
        <f t="shared" si="119"/>
        <v>5.4087536983865564E-2</v>
      </c>
      <c r="DE35" s="9">
        <v>427343</v>
      </c>
      <c r="DF35" s="9">
        <v>450464</v>
      </c>
      <c r="DG35" s="9">
        <v>23</v>
      </c>
      <c r="DH35" s="9">
        <v>155</v>
      </c>
      <c r="DI35" s="9">
        <v>1844</v>
      </c>
      <c r="DJ35" s="9">
        <v>16091</v>
      </c>
      <c r="DK35" s="9">
        <v>44229</v>
      </c>
      <c r="DL35" s="9">
        <v>22122</v>
      </c>
      <c r="DM35" s="9">
        <v>51627</v>
      </c>
      <c r="DN35" s="9">
        <v>15767</v>
      </c>
      <c r="DO35" s="9">
        <v>6234</v>
      </c>
      <c r="DP35" s="9">
        <v>31631</v>
      </c>
      <c r="DQ35" s="9">
        <v>6540</v>
      </c>
      <c r="DR35" s="9">
        <v>27919</v>
      </c>
      <c r="DS35" s="9">
        <v>11170</v>
      </c>
      <c r="DT35" s="9">
        <v>26606</v>
      </c>
      <c r="DU35" s="9">
        <v>13500</v>
      </c>
      <c r="DV35" s="9">
        <v>79503</v>
      </c>
      <c r="DW35" s="9">
        <v>7617</v>
      </c>
      <c r="DX35" s="9">
        <v>45603</v>
      </c>
      <c r="DY35" s="9">
        <v>19139</v>
      </c>
      <c r="DZ35" s="9">
        <v>23</v>
      </c>
      <c r="EA35" s="9">
        <f t="shared" si="183"/>
        <v>60498</v>
      </c>
      <c r="EB35" s="9">
        <f t="shared" si="184"/>
        <v>38171</v>
      </c>
      <c r="EC35" s="9">
        <f t="shared" si="185"/>
        <v>65695</v>
      </c>
      <c r="ED35" s="9">
        <f t="shared" si="186"/>
        <v>93003</v>
      </c>
      <c r="EE35" s="9">
        <f t="shared" si="187"/>
        <v>91360</v>
      </c>
      <c r="EF35" s="9">
        <f t="shared" si="188"/>
        <v>78616</v>
      </c>
      <c r="EG35" s="11">
        <f t="shared" si="189"/>
        <v>0.14156778044802418</v>
      </c>
      <c r="EH35" s="11">
        <f t="shared" si="190"/>
        <v>8.9321692411014106E-2</v>
      </c>
      <c r="EI35" s="11">
        <f t="shared" si="191"/>
        <v>0.15372897180953005</v>
      </c>
      <c r="EJ35" s="11">
        <f t="shared" si="192"/>
        <v>0.21763080242334612</v>
      </c>
      <c r="EK35" s="11">
        <f t="shared" si="193"/>
        <v>0.21378611560268918</v>
      </c>
      <c r="EL35" s="11">
        <f t="shared" si="194"/>
        <v>0.18396463730539636</v>
      </c>
      <c r="EM35" s="9">
        <v>754543</v>
      </c>
      <c r="EN35" s="9">
        <v>477042</v>
      </c>
      <c r="EO35" s="14">
        <f t="shared" si="120"/>
        <v>0.63222639398947444</v>
      </c>
      <c r="EP35" s="9">
        <v>469064</v>
      </c>
      <c r="EQ35" s="9">
        <v>450464</v>
      </c>
      <c r="ER35" s="11">
        <f t="shared" si="58"/>
        <v>3.9653437484010713E-2</v>
      </c>
      <c r="ES35" s="9">
        <v>54312</v>
      </c>
      <c r="ET35" s="9">
        <v>649982</v>
      </c>
      <c r="EU35" s="9">
        <v>45265</v>
      </c>
      <c r="EV35" s="9">
        <v>181853</v>
      </c>
      <c r="EW35" s="9">
        <v>202425</v>
      </c>
      <c r="EX35" s="9">
        <v>95701</v>
      </c>
      <c r="EY35" s="9">
        <v>124738</v>
      </c>
      <c r="EZ35" s="13">
        <f t="shared" si="121"/>
        <v>6.9640390041570382E-2</v>
      </c>
      <c r="FA35" s="13">
        <f t="shared" si="122"/>
        <v>0.2797815939518325</v>
      </c>
      <c r="FB35" s="13">
        <f t="shared" si="123"/>
        <v>0.31143170118557129</v>
      </c>
      <c r="FC35" s="13">
        <f t="shared" si="124"/>
        <v>0.14723638500758482</v>
      </c>
      <c r="FD35" s="13">
        <f t="shared" si="125"/>
        <v>0.19190992981344099</v>
      </c>
      <c r="FE35" s="13">
        <f t="shared" si="126"/>
        <v>0.33914631482102581</v>
      </c>
      <c r="FF35" s="9">
        <v>0</v>
      </c>
      <c r="FG35" s="9">
        <v>50620</v>
      </c>
      <c r="FH35" s="9">
        <v>7381</v>
      </c>
      <c r="FI35" s="9">
        <v>10031</v>
      </c>
      <c r="FJ35" s="9">
        <v>933</v>
      </c>
      <c r="FK35" s="9">
        <f t="shared" si="59"/>
        <v>50620</v>
      </c>
      <c r="FL35" s="9">
        <f t="shared" si="60"/>
        <v>17412</v>
      </c>
      <c r="FM35" s="9">
        <f t="shared" si="61"/>
        <v>933</v>
      </c>
      <c r="FN35" s="9">
        <v>116684</v>
      </c>
      <c r="FO35" s="9">
        <v>67744</v>
      </c>
      <c r="FP35" s="9">
        <v>375944</v>
      </c>
      <c r="FQ35" s="9">
        <f t="shared" si="62"/>
        <v>48940</v>
      </c>
      <c r="FR35" s="8">
        <v>430732</v>
      </c>
      <c r="FS35" s="8">
        <v>32406</v>
      </c>
      <c r="FT35" s="13">
        <f t="shared" si="127"/>
        <v>7.523471671480178E-2</v>
      </c>
      <c r="FU35" s="8">
        <v>398326</v>
      </c>
      <c r="FV35" s="8">
        <v>257105</v>
      </c>
      <c r="FW35" s="8">
        <v>141221</v>
      </c>
      <c r="FX35" s="13">
        <f t="shared" si="128"/>
        <v>0.64546376586012466</v>
      </c>
      <c r="FY35" s="13">
        <f t="shared" si="129"/>
        <v>0.35453623413987539</v>
      </c>
      <c r="FZ35" s="17">
        <v>35660</v>
      </c>
      <c r="GA35" s="17">
        <v>57411</v>
      </c>
      <c r="GB35" s="17">
        <v>91007</v>
      </c>
      <c r="GC35" s="17">
        <v>118482</v>
      </c>
      <c r="GD35" s="17">
        <v>128172</v>
      </c>
      <c r="GE35" s="13">
        <f t="shared" si="63"/>
        <v>8.2789298217917404E-2</v>
      </c>
      <c r="GF35" s="13">
        <f t="shared" si="64"/>
        <v>0.13328705552408457</v>
      </c>
      <c r="GG35" s="13">
        <f t="shared" si="65"/>
        <v>0.2112845110184523</v>
      </c>
      <c r="GH35" s="13">
        <f t="shared" si="66"/>
        <v>0.27507127401725434</v>
      </c>
      <c r="GI35" s="13">
        <f t="shared" si="67"/>
        <v>0.29756786122229134</v>
      </c>
      <c r="GJ35">
        <v>1956</v>
      </c>
      <c r="GK35" s="8">
        <v>267396</v>
      </c>
      <c r="GL35" s="8">
        <v>97789</v>
      </c>
      <c r="GM35" s="8">
        <v>29500</v>
      </c>
      <c r="GN35" s="8">
        <v>30010</v>
      </c>
      <c r="GO35" s="8">
        <v>6037</v>
      </c>
      <c r="GP35" s="13">
        <f t="shared" si="130"/>
        <v>0.62079436865614812</v>
      </c>
      <c r="GQ35" s="13">
        <f t="shared" si="131"/>
        <v>0.2270298004327517</v>
      </c>
      <c r="GR35" s="13">
        <f t="shared" si="132"/>
        <v>6.8488062182517198E-2</v>
      </c>
      <c r="GS35" s="13">
        <f t="shared" si="133"/>
        <v>6.9672093088045464E-2</v>
      </c>
      <c r="GT35" s="13">
        <f t="shared" si="134"/>
        <v>1.4015675640537503E-2</v>
      </c>
      <c r="GU35" s="21">
        <v>184684.590614377</v>
      </c>
      <c r="GV35" s="21">
        <f>GU35*VLOOKUP(H35,'R-CPI-U-RS'!$A$44:$O$54,15,FALSE)</f>
        <v>227292.77051396848</v>
      </c>
      <c r="GW35" s="9">
        <v>756</v>
      </c>
      <c r="GX35" s="9">
        <v>6</v>
      </c>
      <c r="GY35" s="9">
        <v>34</v>
      </c>
      <c r="GZ35" s="9">
        <v>737</v>
      </c>
      <c r="HA35" s="9">
        <f t="shared" si="69"/>
        <v>777</v>
      </c>
      <c r="HB35" s="8">
        <v>61973</v>
      </c>
      <c r="HC35" s="8">
        <v>164050</v>
      </c>
      <c r="HD35" s="8">
        <v>97623</v>
      </c>
      <c r="HE35" s="8">
        <v>69121</v>
      </c>
      <c r="HF35" s="8">
        <v>5559</v>
      </c>
      <c r="HG35" s="13">
        <f t="shared" si="135"/>
        <v>0.15558361743898214</v>
      </c>
      <c r="HH35" s="13">
        <f t="shared" si="179"/>
        <v>0.411848586333807</v>
      </c>
      <c r="HI35" s="13">
        <f t="shared" si="180"/>
        <v>0.24508317307933702</v>
      </c>
      <c r="HJ35" s="13">
        <f t="shared" si="181"/>
        <v>0.17352871768350547</v>
      </c>
      <c r="HK35" s="13">
        <f t="shared" si="182"/>
        <v>1.3955905464368382E-2</v>
      </c>
      <c r="HL35" s="5">
        <v>910</v>
      </c>
      <c r="HM35" s="5">
        <f>HL35*VLOOKUP(H35,'R-CPI-U-RS'!$A$44:$O$54,15,FALSE)</f>
        <v>1119.9441192123468</v>
      </c>
      <c r="HN35" s="17">
        <v>61850</v>
      </c>
      <c r="HO35" s="17">
        <v>103041</v>
      </c>
      <c r="HP35" s="17">
        <v>46968</v>
      </c>
      <c r="HQ35" s="17">
        <v>17526</v>
      </c>
      <c r="HR35" s="17">
        <v>26043</v>
      </c>
      <c r="HS35" s="17">
        <v>1677</v>
      </c>
      <c r="HT35" s="13">
        <f t="shared" si="136"/>
        <v>0.24056319402578713</v>
      </c>
      <c r="HU35" s="13">
        <f t="shared" si="137"/>
        <v>0.40077400283930692</v>
      </c>
      <c r="HV35" s="13">
        <f t="shared" si="138"/>
        <v>0.18268022792244415</v>
      </c>
      <c r="HW35" s="13">
        <f t="shared" si="139"/>
        <v>6.8166702320063791E-2</v>
      </c>
      <c r="HX35" s="13">
        <f t="shared" si="140"/>
        <v>0.10129324595009821</v>
      </c>
      <c r="HY35" s="13">
        <f t="shared" si="141"/>
        <v>6.522626942299839E-3</v>
      </c>
      <c r="HZ35" s="13">
        <v>0.16</v>
      </c>
      <c r="IA35" s="17">
        <v>6429</v>
      </c>
      <c r="IB35" s="17">
        <v>30967</v>
      </c>
      <c r="IC35" s="17">
        <v>30800</v>
      </c>
      <c r="ID35" s="17">
        <v>18272</v>
      </c>
      <c r="IE35" s="17">
        <v>44501</v>
      </c>
      <c r="IF35" s="17">
        <v>10252</v>
      </c>
      <c r="IG35" s="13">
        <f t="shared" si="142"/>
        <v>4.5524390848386574E-2</v>
      </c>
      <c r="IH35" s="13">
        <f t="shared" si="143"/>
        <v>0.21928041863462233</v>
      </c>
      <c r="II35" s="13">
        <f t="shared" si="144"/>
        <v>0.21809787496193908</v>
      </c>
      <c r="IJ35" s="13">
        <f t="shared" si="145"/>
        <v>0.12938585621118673</v>
      </c>
      <c r="IK35" s="13">
        <f t="shared" si="146"/>
        <v>0.31511602382081982</v>
      </c>
      <c r="IL35" s="13">
        <f t="shared" si="147"/>
        <v>7.259543552304544E-2</v>
      </c>
      <c r="IM35" s="13">
        <v>0.29100000000000004</v>
      </c>
      <c r="IN35" s="17">
        <v>480660</v>
      </c>
      <c r="IO35" s="17">
        <v>395986</v>
      </c>
      <c r="IP35" s="17">
        <v>35510</v>
      </c>
      <c r="IQ35" s="17">
        <v>14730</v>
      </c>
      <c r="IR35" s="17">
        <v>11091</v>
      </c>
      <c r="IS35" s="17">
        <v>7554</v>
      </c>
      <c r="IT35" s="17">
        <v>15789</v>
      </c>
      <c r="IU35" s="13">
        <f t="shared" si="148"/>
        <v>0.82383805600632465</v>
      </c>
      <c r="IV35" s="13">
        <f t="shared" si="149"/>
        <v>7.3877584987309119E-2</v>
      </c>
      <c r="IW35" s="13">
        <f t="shared" si="150"/>
        <v>3.0645362626388714E-2</v>
      </c>
      <c r="IX35" s="13">
        <f t="shared" si="151"/>
        <v>2.3074522531519162E-2</v>
      </c>
      <c r="IY35" s="13">
        <f t="shared" si="152"/>
        <v>1.5715890650355762E-2</v>
      </c>
      <c r="IZ35" s="13">
        <f t="shared" si="153"/>
        <v>3.2848583198102611E-2</v>
      </c>
      <c r="JA35" s="17">
        <v>480660</v>
      </c>
      <c r="JB35" s="17">
        <v>395986</v>
      </c>
      <c r="JC35" s="17">
        <v>35510</v>
      </c>
      <c r="JD35" s="17">
        <v>14730</v>
      </c>
      <c r="JE35" s="17">
        <v>13430</v>
      </c>
      <c r="JF35" s="17">
        <v>5215</v>
      </c>
      <c r="JG35" s="17">
        <v>15789</v>
      </c>
      <c r="JH35" s="13">
        <f t="shared" si="74"/>
        <v>0.82383805600632465</v>
      </c>
      <c r="JI35" s="13">
        <f t="shared" si="75"/>
        <v>7.3877584987309119E-2</v>
      </c>
      <c r="JJ35" s="13">
        <f t="shared" si="76"/>
        <v>3.0645362626388714E-2</v>
      </c>
      <c r="JK35" s="13">
        <f t="shared" si="77"/>
        <v>2.7940748137976947E-2</v>
      </c>
      <c r="JL35" s="13">
        <f t="shared" si="78"/>
        <v>1.0849665043897973E-2</v>
      </c>
      <c r="JM35" s="13">
        <f t="shared" si="79"/>
        <v>3.2848583198102611E-2</v>
      </c>
      <c r="JN35" s="1">
        <v>39</v>
      </c>
      <c r="JO35" s="1">
        <v>22</v>
      </c>
      <c r="JP35" s="1">
        <v>6</v>
      </c>
      <c r="JQ35" s="1">
        <v>10</v>
      </c>
      <c r="JR35" s="1">
        <v>1</v>
      </c>
      <c r="JS35" s="1">
        <v>0</v>
      </c>
      <c r="JT35" s="11">
        <f t="shared" si="80"/>
        <v>0.5641025641025641</v>
      </c>
      <c r="JU35" s="11">
        <f t="shared" si="81"/>
        <v>0.15384615384615385</v>
      </c>
      <c r="JV35" s="11">
        <f t="shared" si="82"/>
        <v>0.25641025641025639</v>
      </c>
      <c r="JW35" s="11">
        <f t="shared" si="83"/>
        <v>2.564102564102564E-2</v>
      </c>
      <c r="JX35" s="11">
        <f t="shared" si="84"/>
        <v>0</v>
      </c>
      <c r="JY35" s="29">
        <f>(JN35/J35)*100000</f>
        <v>4.0959459587191658</v>
      </c>
      <c r="JZ35" s="9">
        <v>19282797</v>
      </c>
      <c r="KA35" s="9">
        <v>4485084</v>
      </c>
      <c r="KB35" s="9">
        <v>214499</v>
      </c>
      <c r="KC35" s="9"/>
      <c r="KD35" s="9"/>
      <c r="KE35" s="9"/>
      <c r="KF35" s="9"/>
      <c r="KG35" s="9"/>
      <c r="KH35" s="9">
        <f t="shared" si="85"/>
        <v>4485084</v>
      </c>
      <c r="KI35" s="9">
        <f t="shared" si="86"/>
        <v>214499</v>
      </c>
      <c r="KJ35" s="9">
        <f t="shared" si="87"/>
        <v>23982380</v>
      </c>
      <c r="KK35" t="e">
        <v>#N/A</v>
      </c>
      <c r="KL35" s="8" t="e">
        <v>#N/A</v>
      </c>
      <c r="KM35" s="8" t="e">
        <v>#N/A</v>
      </c>
      <c r="KN35" s="8" t="e">
        <v>#N/A</v>
      </c>
      <c r="KO35" s="8">
        <v>436163</v>
      </c>
      <c r="KP35" s="8">
        <v>130575</v>
      </c>
      <c r="KQ35" s="8">
        <v>193454</v>
      </c>
      <c r="KR35" s="8">
        <v>99240</v>
      </c>
      <c r="KS35" s="8">
        <v>12894</v>
      </c>
      <c r="KT35" s="13">
        <f t="shared" si="154"/>
        <v>0.29937202376175881</v>
      </c>
      <c r="KU35" s="13">
        <f t="shared" si="155"/>
        <v>0.44353601749804544</v>
      </c>
      <c r="KV35" s="13">
        <f t="shared" si="156"/>
        <v>0.22752961622145848</v>
      </c>
      <c r="KW35" s="13">
        <f t="shared" si="157"/>
        <v>2.956234251873726E-2</v>
      </c>
      <c r="KX35" s="17">
        <v>9356400</v>
      </c>
      <c r="KY35" s="15">
        <f t="shared" si="158"/>
        <v>21.45161327301949</v>
      </c>
      <c r="KZ35" s="8">
        <v>448527</v>
      </c>
      <c r="LA35" s="8">
        <v>19383</v>
      </c>
      <c r="LB35" s="8">
        <v>103622</v>
      </c>
      <c r="LC35" s="8">
        <v>211125</v>
      </c>
      <c r="LD35" s="8">
        <v>74249</v>
      </c>
      <c r="LE35" s="8">
        <v>40148</v>
      </c>
      <c r="LF35" s="13">
        <f t="shared" si="159"/>
        <v>4.3214789745098958E-2</v>
      </c>
      <c r="LG35" s="13">
        <f t="shared" si="160"/>
        <v>0.23102734060602817</v>
      </c>
      <c r="LH35" s="13">
        <f t="shared" si="161"/>
        <v>0.47070744904988998</v>
      </c>
      <c r="LI35" s="13">
        <f t="shared" si="162"/>
        <v>0.16553964421316889</v>
      </c>
      <c r="LJ35" s="13">
        <f t="shared" si="163"/>
        <v>8.9510776385814006E-2</v>
      </c>
      <c r="LK35" s="17" t="e">
        <v>#N/A</v>
      </c>
      <c r="LL35" s="17" t="e">
        <v>#N/A</v>
      </c>
      <c r="LM35" s="13" t="e">
        <f t="shared" si="195"/>
        <v>#N/A</v>
      </c>
      <c r="LN35" s="27" t="e">
        <v>#N/A</v>
      </c>
      <c r="LO35" s="27" t="e">
        <v>#N/A</v>
      </c>
      <c r="LP35" s="27" t="e">
        <v>#N/A</v>
      </c>
      <c r="LQ35" s="27" t="e">
        <v>#N/A</v>
      </c>
      <c r="LR35" s="27" t="e">
        <v>#N/A</v>
      </c>
      <c r="LS35" s="11" t="e">
        <f t="shared" si="90"/>
        <v>#N/A</v>
      </c>
      <c r="LT35" s="11" t="e">
        <f t="shared" si="91"/>
        <v>#N/A</v>
      </c>
      <c r="LU35" s="11" t="e">
        <f t="shared" si="92"/>
        <v>#N/A</v>
      </c>
      <c r="LV35" s="11" t="e">
        <f t="shared" si="93"/>
        <v>#N/A</v>
      </c>
      <c r="LW35" s="11" t="e">
        <f t="shared" si="94"/>
        <v>#N/A</v>
      </c>
      <c r="LX35" s="25" t="e">
        <v>#N/A</v>
      </c>
      <c r="LY35" s="25" t="e">
        <v>#N/A</v>
      </c>
      <c r="LZ35" s="25" t="e">
        <v>#N/A</v>
      </c>
      <c r="MA35" s="25" t="e">
        <v>#N/A</v>
      </c>
      <c r="MB35" s="22" t="e">
        <v>#N/A</v>
      </c>
      <c r="MC35" s="22" t="e">
        <v>#N/A</v>
      </c>
      <c r="MD35" s="1">
        <v>365</v>
      </c>
      <c r="ME35" s="1">
        <v>262</v>
      </c>
      <c r="MF35" s="1">
        <v>103</v>
      </c>
      <c r="MG35" s="1">
        <v>0</v>
      </c>
      <c r="MH35" s="1">
        <v>0</v>
      </c>
      <c r="MI35" s="1">
        <v>0</v>
      </c>
      <c r="MJ35" s="11">
        <f t="shared" si="95"/>
        <v>0.71780821917808224</v>
      </c>
      <c r="MK35" s="11">
        <f t="shared" si="96"/>
        <v>0.28219178082191781</v>
      </c>
      <c r="ML35" s="11">
        <f t="shared" si="97"/>
        <v>0</v>
      </c>
      <c r="MM35" s="11">
        <f t="shared" si="98"/>
        <v>0</v>
      </c>
      <c r="MN35" s="11">
        <f t="shared" si="99"/>
        <v>0</v>
      </c>
      <c r="MO35" s="26" t="e">
        <v>#N/A</v>
      </c>
      <c r="MP35" s="26" t="e">
        <v>#N/A</v>
      </c>
      <c r="MQ35" s="26" t="e">
        <v>#N/A</v>
      </c>
      <c r="MR35" s="26" t="e">
        <v>#N/A</v>
      </c>
      <c r="MS35" s="9">
        <v>644499.27065122395</v>
      </c>
      <c r="MT35" s="9">
        <v>2839</v>
      </c>
      <c r="MU35" s="9">
        <v>6430.15</v>
      </c>
      <c r="MV35" s="9">
        <v>466057.524325039</v>
      </c>
      <c r="MW35" s="9">
        <v>1119825.94497626</v>
      </c>
      <c r="MX35" s="13">
        <v>5.7999999999999996E-2</v>
      </c>
      <c r="MY35" s="13">
        <v>0.10350000000000001</v>
      </c>
      <c r="MZ35" s="13">
        <v>0.17299999999999996</v>
      </c>
      <c r="NA35" s="13">
        <v>9.8000000000000004E-2</v>
      </c>
      <c r="NB35" s="13">
        <v>0.316</v>
      </c>
      <c r="NC35" s="8">
        <v>2091</v>
      </c>
      <c r="ND35" s="8">
        <v>2906</v>
      </c>
      <c r="NE35" s="8">
        <v>979</v>
      </c>
      <c r="NF35" s="8">
        <v>611</v>
      </c>
      <c r="NG35" s="8">
        <v>3110</v>
      </c>
      <c r="NH35" s="38">
        <f t="shared" si="100"/>
        <v>0.21563370114468391</v>
      </c>
      <c r="NI35" s="38">
        <f t="shared" si="101"/>
        <v>0.2996803134990203</v>
      </c>
      <c r="NJ35" s="38">
        <f t="shared" si="102"/>
        <v>0.10095905950293906</v>
      </c>
      <c r="NK35" s="38">
        <f t="shared" si="103"/>
        <v>6.3009178096318452E-2</v>
      </c>
      <c r="NL35" s="38">
        <f t="shared" si="104"/>
        <v>0.32071774775703826</v>
      </c>
      <c r="NM35" s="8">
        <v>907662</v>
      </c>
      <c r="NN35" s="8">
        <v>119173</v>
      </c>
      <c r="NO35" s="11">
        <f t="shared" si="105"/>
        <v>0.13129667210922127</v>
      </c>
      <c r="NP35" s="13">
        <v>0.20499999999999999</v>
      </c>
      <c r="NQ35" s="13">
        <v>0.25</v>
      </c>
      <c r="NR35" s="13" t="e">
        <v>#N/A</v>
      </c>
      <c r="NS35" s="9">
        <v>734</v>
      </c>
      <c r="NT35" s="39">
        <v>79.895330000000001</v>
      </c>
      <c r="NU35" s="8">
        <v>2841</v>
      </c>
      <c r="NV35" s="16">
        <v>308.89870000000002</v>
      </c>
      <c r="NW35" s="8" t="e">
        <v>#N/A</v>
      </c>
      <c r="NX35" s="25" t="e">
        <v>#N/A</v>
      </c>
      <c r="NY35" s="39">
        <v>78.679465460000003</v>
      </c>
    </row>
    <row r="36" spans="1:389" x14ac:dyDescent="0.25">
      <c r="A36" s="3" t="s">
        <v>47</v>
      </c>
      <c r="B36" s="3" t="s">
        <v>2</v>
      </c>
      <c r="C36" s="3" t="s">
        <v>78</v>
      </c>
      <c r="D36" s="3" t="s">
        <v>94</v>
      </c>
      <c r="E36" s="3" t="s">
        <v>19</v>
      </c>
      <c r="F36" s="3" t="s">
        <v>20</v>
      </c>
      <c r="G36" s="3">
        <v>36029</v>
      </c>
      <c r="H36" s="3">
        <v>2020</v>
      </c>
      <c r="I36" s="3" t="str">
        <f t="shared" si="53"/>
        <v>Sum of 2020</v>
      </c>
      <c r="J36" s="8">
        <v>952353</v>
      </c>
      <c r="K36" s="8" t="e">
        <v>#N/A</v>
      </c>
      <c r="L36" s="8" t="e">
        <v>#N/A</v>
      </c>
      <c r="M36" s="8" t="e">
        <v>#N/A</v>
      </c>
      <c r="N36" s="8" t="e">
        <v>#N/A</v>
      </c>
      <c r="O36" s="8" t="e">
        <v>#N/A</v>
      </c>
      <c r="P36" s="13" t="e">
        <f t="shared" si="106"/>
        <v>#N/A</v>
      </c>
      <c r="Q36" s="13" t="e">
        <f t="shared" si="107"/>
        <v>#N/A</v>
      </c>
      <c r="R36" s="13" t="e">
        <f t="shared" si="108"/>
        <v>#N/A</v>
      </c>
      <c r="S36" s="13" t="e">
        <f t="shared" si="109"/>
        <v>#N/A</v>
      </c>
      <c r="T36" s="15" t="e">
        <v>#N/A</v>
      </c>
      <c r="U36" s="15" t="e">
        <v>#N/A</v>
      </c>
      <c r="V36" s="15" t="e">
        <v>#N/A</v>
      </c>
      <c r="W36" s="17" t="e">
        <v>#N/A</v>
      </c>
      <c r="X36" s="17" t="e">
        <v>#N/A</v>
      </c>
      <c r="Y36" s="17" t="e">
        <v>#N/A</v>
      </c>
      <c r="Z36" s="17" t="e">
        <v>#N/A</v>
      </c>
      <c r="AA36" s="17" t="e">
        <v>#N/A</v>
      </c>
      <c r="AB36" s="17" t="e">
        <v>#N/A</v>
      </c>
      <c r="AC36" s="17" t="e">
        <v>#N/A</v>
      </c>
      <c r="AD36" s="13" t="e">
        <f t="shared" si="1"/>
        <v>#N/A</v>
      </c>
      <c r="AE36" s="13" t="e">
        <f t="shared" si="2"/>
        <v>#N/A</v>
      </c>
      <c r="AF36" s="13" t="e">
        <f t="shared" si="3"/>
        <v>#N/A</v>
      </c>
      <c r="AG36" s="13" t="e">
        <f t="shared" si="4"/>
        <v>#N/A</v>
      </c>
      <c r="AH36" s="13" t="e">
        <f t="shared" si="5"/>
        <v>#N/A</v>
      </c>
      <c r="AI36" s="13" t="e">
        <f t="shared" si="6"/>
        <v>#N/A</v>
      </c>
      <c r="AJ36" s="13" t="e">
        <f t="shared" si="7"/>
        <v>#N/A</v>
      </c>
      <c r="AK36" s="17" t="e">
        <v>#N/A</v>
      </c>
      <c r="AL36" s="17" t="e">
        <v>#N/A</v>
      </c>
      <c r="AM36" s="17" t="e">
        <v>#N/A</v>
      </c>
      <c r="AN36" s="17" t="e">
        <v>#N/A</v>
      </c>
      <c r="AO36" s="17" t="e">
        <v>#N/A</v>
      </c>
      <c r="AP36" s="13" t="e">
        <f t="shared" si="110"/>
        <v>#N/A</v>
      </c>
      <c r="AQ36" s="13" t="e">
        <f t="shared" si="164"/>
        <v>#N/A</v>
      </c>
      <c r="AR36" s="13" t="e">
        <f t="shared" si="165"/>
        <v>#N/A</v>
      </c>
      <c r="AS36" s="13" t="e">
        <f t="shared" si="166"/>
        <v>#N/A</v>
      </c>
      <c r="AT36" s="19" t="e">
        <v>#N/A</v>
      </c>
      <c r="AU36" s="17" t="e">
        <v>#N/A</v>
      </c>
      <c r="AV36" s="17" t="e">
        <v>#N/A</v>
      </c>
      <c r="AW36" s="17" t="e">
        <v>#N/A</v>
      </c>
      <c r="AX36" s="17" t="e">
        <v>#N/A</v>
      </c>
      <c r="AY36" s="17" t="e">
        <v>#N/A</v>
      </c>
      <c r="AZ36" s="17" t="e">
        <v>#N/A</v>
      </c>
      <c r="BA36" s="13" t="e">
        <f t="shared" si="167"/>
        <v>#N/A</v>
      </c>
      <c r="BB36" s="13" t="e">
        <f t="shared" si="168"/>
        <v>#N/A</v>
      </c>
      <c r="BC36" s="13" t="e">
        <f t="shared" si="169"/>
        <v>#N/A</v>
      </c>
      <c r="BD36" s="13" t="e">
        <f t="shared" si="170"/>
        <v>#N/A</v>
      </c>
      <c r="BE36" s="13" t="e">
        <f t="shared" si="171"/>
        <v>#N/A</v>
      </c>
      <c r="BF36" s="13" t="e">
        <f t="shared" si="9"/>
        <v>#N/A</v>
      </c>
      <c r="BG36" s="17" t="e">
        <v>#N/A</v>
      </c>
      <c r="BH36" s="17" t="e">
        <v>#N/A</v>
      </c>
      <c r="BI36" s="17" t="e">
        <v>#N/A</v>
      </c>
      <c r="BJ36" s="17" t="e">
        <v>#N/A</v>
      </c>
      <c r="BK36" s="17" t="e">
        <v>#N/A</v>
      </c>
      <c r="BL36" s="17" t="e">
        <v>#N/A</v>
      </c>
      <c r="BM36" s="13" t="e">
        <f t="shared" si="111"/>
        <v>#N/A</v>
      </c>
      <c r="BN36" s="13" t="e">
        <f t="shared" si="172"/>
        <v>#N/A</v>
      </c>
      <c r="BO36" s="13" t="e">
        <f t="shared" si="173"/>
        <v>#N/A</v>
      </c>
      <c r="BP36" s="13" t="e">
        <f t="shared" si="174"/>
        <v>#N/A</v>
      </c>
      <c r="BQ36" s="13" t="e">
        <f t="shared" si="175"/>
        <v>#N/A</v>
      </c>
      <c r="BR36" s="13" t="e">
        <f t="shared" si="56"/>
        <v>#N/A</v>
      </c>
      <c r="BS36" s="17" t="e">
        <v>#N/A</v>
      </c>
      <c r="BT36" s="17" t="e">
        <v>#N/A</v>
      </c>
      <c r="BU36" s="17" t="e">
        <v>#N/A</v>
      </c>
      <c r="BV36" s="17" t="e">
        <v>#N/A</v>
      </c>
      <c r="BW36" s="13" t="e">
        <f t="shared" si="112"/>
        <v>#N/A</v>
      </c>
      <c r="BX36" s="13" t="e">
        <f t="shared" si="176"/>
        <v>#N/A</v>
      </c>
      <c r="BY36" s="13" t="e">
        <f t="shared" si="177"/>
        <v>#N/A</v>
      </c>
      <c r="BZ36" s="13" t="e">
        <f t="shared" si="178"/>
        <v>#N/A</v>
      </c>
      <c r="CA36" s="13" t="e">
        <f t="shared" si="113"/>
        <v>#N/A</v>
      </c>
      <c r="CB36" s="8" t="e">
        <v>#N/A</v>
      </c>
      <c r="CC36" s="8" t="e">
        <v>#N/A</v>
      </c>
      <c r="CD36" s="13" t="e">
        <f t="shared" si="114"/>
        <v>#N/A</v>
      </c>
      <c r="CE36" s="8" t="e">
        <v>#N/A</v>
      </c>
      <c r="CF36" s="8" t="e">
        <v>#N/A</v>
      </c>
      <c r="CG36" s="13" t="e">
        <f t="shared" si="115"/>
        <v>#N/A</v>
      </c>
      <c r="CH36" s="5" t="e">
        <v>#N/A</v>
      </c>
      <c r="CI36" s="5" t="e">
        <f>CH36*VLOOKUP(H36,'R-CPI-U-RS'!$A$44:$O$54,15,FALSE)</f>
        <v>#N/A</v>
      </c>
      <c r="CJ36" s="5">
        <v>61569552</v>
      </c>
      <c r="CK36" s="5">
        <v>57567114</v>
      </c>
      <c r="CL36" s="9">
        <v>22412</v>
      </c>
      <c r="CM36" s="9">
        <v>11082</v>
      </c>
      <c r="CN36" s="9">
        <v>4221</v>
      </c>
      <c r="CO36" s="9">
        <v>3242</v>
      </c>
      <c r="CP36" s="9">
        <v>2376</v>
      </c>
      <c r="CQ36" s="9">
        <v>820</v>
      </c>
      <c r="CR36" s="9">
        <v>461</v>
      </c>
      <c r="CS36" s="9">
        <v>242</v>
      </c>
      <c r="CT36" s="20">
        <v>20275413000</v>
      </c>
      <c r="CU36" s="20">
        <f>CT36*VLOOKUP(H36,'R-CPI-U-RS'!$A$44:$P$54,16,FALSE)</f>
        <v>23922644592.699577</v>
      </c>
      <c r="CV36" s="9">
        <v>1576</v>
      </c>
      <c r="CW36" s="9" t="e">
        <v>#N/A</v>
      </c>
      <c r="CX36" s="9" t="e">
        <v>#N/A</v>
      </c>
      <c r="CY36" s="9" t="e">
        <v>#N/A</v>
      </c>
      <c r="CZ36" s="9" t="e">
        <v>#N/A</v>
      </c>
      <c r="DA36" s="11" t="e">
        <f t="shared" si="116"/>
        <v>#N/A</v>
      </c>
      <c r="DB36" s="11" t="e">
        <f t="shared" si="117"/>
        <v>#N/A</v>
      </c>
      <c r="DC36" s="11" t="e">
        <f t="shared" si="118"/>
        <v>#N/A</v>
      </c>
      <c r="DD36" s="11" t="e">
        <f t="shared" si="119"/>
        <v>#N/A</v>
      </c>
      <c r="DE36" s="9">
        <v>423814</v>
      </c>
      <c r="DF36" s="9">
        <v>421841</v>
      </c>
      <c r="DG36" s="9">
        <v>41</v>
      </c>
      <c r="DH36" s="9">
        <v>141</v>
      </c>
      <c r="DI36" s="9">
        <v>1806</v>
      </c>
      <c r="DJ36" s="9">
        <v>16416</v>
      </c>
      <c r="DK36" s="9">
        <v>44182</v>
      </c>
      <c r="DL36" s="9">
        <v>22129</v>
      </c>
      <c r="DM36" s="9">
        <v>52587</v>
      </c>
      <c r="DN36" s="9">
        <v>15864</v>
      </c>
      <c r="DO36" s="9">
        <v>6029</v>
      </c>
      <c r="DP36" s="9">
        <v>32125</v>
      </c>
      <c r="DQ36" s="9">
        <v>6508</v>
      </c>
      <c r="DR36" s="9">
        <v>27309</v>
      </c>
      <c r="DS36" s="9">
        <v>10827</v>
      </c>
      <c r="DT36" s="9">
        <v>25475</v>
      </c>
      <c r="DU36" s="9">
        <v>13669</v>
      </c>
      <c r="DV36" s="9">
        <v>78659</v>
      </c>
      <c r="DW36" s="9">
        <v>7596</v>
      </c>
      <c r="DX36" s="9">
        <v>44034</v>
      </c>
      <c r="DY36" s="9">
        <v>18394</v>
      </c>
      <c r="DZ36" s="9">
        <v>23</v>
      </c>
      <c r="EA36" s="9">
        <f t="shared" si="183"/>
        <v>60780</v>
      </c>
      <c r="EB36" s="9">
        <f t="shared" si="184"/>
        <v>38633</v>
      </c>
      <c r="EC36" s="9">
        <f t="shared" si="185"/>
        <v>63611</v>
      </c>
      <c r="ED36" s="9">
        <f t="shared" si="186"/>
        <v>92328</v>
      </c>
      <c r="EE36" s="9">
        <f t="shared" si="187"/>
        <v>92386</v>
      </c>
      <c r="EF36" s="9">
        <f t="shared" si="188"/>
        <v>76076</v>
      </c>
      <c r="EG36" s="11">
        <f t="shared" si="189"/>
        <v>0.14341196845786122</v>
      </c>
      <c r="EH36" s="11">
        <f t="shared" si="190"/>
        <v>9.1155554087406263E-2</v>
      </c>
      <c r="EI36" s="11">
        <f t="shared" si="191"/>
        <v>0.15009178554743355</v>
      </c>
      <c r="EJ36" s="11">
        <f t="shared" si="192"/>
        <v>0.21785028337902948</v>
      </c>
      <c r="EK36" s="11">
        <f t="shared" si="193"/>
        <v>0.21798713586620547</v>
      </c>
      <c r="EL36" s="11">
        <f t="shared" si="194"/>
        <v>0.17950327266206401</v>
      </c>
      <c r="EM36" s="9" t="e">
        <v>#N/A</v>
      </c>
      <c r="EN36" s="9" t="e">
        <v>#N/A</v>
      </c>
      <c r="EO36" s="14" t="e">
        <f t="shared" si="120"/>
        <v>#N/A</v>
      </c>
      <c r="EP36" s="9">
        <v>462930</v>
      </c>
      <c r="EQ36" s="9">
        <v>421841</v>
      </c>
      <c r="ER36" s="11">
        <f t="shared" si="58"/>
        <v>8.875855960944419E-2</v>
      </c>
      <c r="ES36" s="9">
        <v>53485</v>
      </c>
      <c r="ET36" s="9" t="e">
        <v>#N/A</v>
      </c>
      <c r="EU36" s="9" t="e">
        <v>#N/A</v>
      </c>
      <c r="EV36" s="9" t="e">
        <v>#N/A</v>
      </c>
      <c r="EW36" s="9" t="e">
        <v>#N/A</v>
      </c>
      <c r="EX36" s="9" t="e">
        <v>#N/A</v>
      </c>
      <c r="EY36" s="9" t="e">
        <v>#N/A</v>
      </c>
      <c r="EZ36" s="13" t="e">
        <f t="shared" si="121"/>
        <v>#N/A</v>
      </c>
      <c r="FA36" s="13" t="e">
        <f t="shared" si="122"/>
        <v>#N/A</v>
      </c>
      <c r="FB36" s="13" t="e">
        <f t="shared" si="123"/>
        <v>#N/A</v>
      </c>
      <c r="FC36" s="13" t="e">
        <f t="shared" si="124"/>
        <v>#N/A</v>
      </c>
      <c r="FD36" s="13" t="e">
        <f t="shared" si="125"/>
        <v>#N/A</v>
      </c>
      <c r="FE36" s="13" t="e">
        <f t="shared" si="126"/>
        <v>#N/A</v>
      </c>
      <c r="FF36" s="9">
        <v>0</v>
      </c>
      <c r="FG36" s="9">
        <v>50136</v>
      </c>
      <c r="FH36" s="9">
        <v>10257</v>
      </c>
      <c r="FI36" s="9">
        <v>8364</v>
      </c>
      <c r="FJ36" s="9">
        <v>941</v>
      </c>
      <c r="FK36" s="9">
        <f t="shared" si="59"/>
        <v>50136</v>
      </c>
      <c r="FL36" s="9">
        <f t="shared" si="60"/>
        <v>18621</v>
      </c>
      <c r="FM36" s="9">
        <f t="shared" si="61"/>
        <v>941</v>
      </c>
      <c r="FN36" s="9">
        <v>107103</v>
      </c>
      <c r="FO36" s="9">
        <v>62590</v>
      </c>
      <c r="FP36" s="9">
        <v>338794</v>
      </c>
      <c r="FQ36" s="9">
        <f t="shared" si="62"/>
        <v>44513</v>
      </c>
      <c r="FR36" s="8" t="e">
        <v>#N/A</v>
      </c>
      <c r="FS36" s="8" t="e">
        <v>#N/A</v>
      </c>
      <c r="FT36" s="13" t="e">
        <f t="shared" si="127"/>
        <v>#N/A</v>
      </c>
      <c r="FU36" s="8" t="e">
        <v>#N/A</v>
      </c>
      <c r="FV36" s="8" t="e">
        <v>#N/A</v>
      </c>
      <c r="FW36" s="8" t="e">
        <v>#N/A</v>
      </c>
      <c r="FX36" s="13" t="e">
        <f t="shared" si="128"/>
        <v>#N/A</v>
      </c>
      <c r="FY36" s="13" t="e">
        <f t="shared" si="129"/>
        <v>#N/A</v>
      </c>
      <c r="FZ36" s="17" t="e">
        <v>#N/A</v>
      </c>
      <c r="GA36" s="17" t="e">
        <v>#N/A</v>
      </c>
      <c r="GB36" s="17" t="e">
        <v>#N/A</v>
      </c>
      <c r="GC36" s="17" t="e">
        <v>#N/A</v>
      </c>
      <c r="GD36" s="17" t="e">
        <v>#N/A</v>
      </c>
      <c r="GE36" s="13" t="e">
        <f t="shared" si="63"/>
        <v>#N/A</v>
      </c>
      <c r="GF36" s="13" t="e">
        <f t="shared" si="64"/>
        <v>#N/A</v>
      </c>
      <c r="GG36" s="13" t="e">
        <f t="shared" si="65"/>
        <v>#N/A</v>
      </c>
      <c r="GH36" s="13" t="e">
        <f t="shared" si="66"/>
        <v>#N/A</v>
      </c>
      <c r="GI36" s="13" t="e">
        <f t="shared" si="67"/>
        <v>#N/A</v>
      </c>
      <c r="GJ36" t="e">
        <v>#N/A</v>
      </c>
      <c r="GK36" s="8" t="e">
        <v>#N/A</v>
      </c>
      <c r="GL36" s="8" t="e">
        <v>#N/A</v>
      </c>
      <c r="GM36" s="8" t="e">
        <v>#N/A</v>
      </c>
      <c r="GN36" s="8" t="e">
        <v>#N/A</v>
      </c>
      <c r="GO36" s="8" t="e">
        <v>#N/A</v>
      </c>
      <c r="GP36" s="13" t="e">
        <f t="shared" si="130"/>
        <v>#N/A</v>
      </c>
      <c r="GQ36" s="13" t="e">
        <f t="shared" si="131"/>
        <v>#N/A</v>
      </c>
      <c r="GR36" s="13" t="e">
        <f t="shared" si="132"/>
        <v>#N/A</v>
      </c>
      <c r="GS36" s="13" t="e">
        <f t="shared" si="133"/>
        <v>#N/A</v>
      </c>
      <c r="GT36" s="13" t="e">
        <f t="shared" si="134"/>
        <v>#N/A</v>
      </c>
      <c r="GU36" s="21">
        <v>194870.050036259</v>
      </c>
      <c r="GV36" s="21">
        <f>GU36*VLOOKUP(H36,'R-CPI-U-RS'!$A$44:$O$54,15,FALSE)</f>
        <v>236679.09175884922</v>
      </c>
      <c r="GW36" s="9">
        <v>778</v>
      </c>
      <c r="GX36" s="9">
        <v>30</v>
      </c>
      <c r="GY36" s="9">
        <v>31</v>
      </c>
      <c r="GZ36" s="9">
        <v>430</v>
      </c>
      <c r="HA36" s="9">
        <f t="shared" si="69"/>
        <v>491</v>
      </c>
      <c r="HB36" s="8" t="e">
        <v>#N/A</v>
      </c>
      <c r="HC36" s="8" t="e">
        <v>#N/A</v>
      </c>
      <c r="HD36" s="8" t="e">
        <v>#N/A</v>
      </c>
      <c r="HE36" s="8" t="e">
        <v>#N/A</v>
      </c>
      <c r="HF36" s="8" t="e">
        <v>#N/A</v>
      </c>
      <c r="HG36" s="13" t="e">
        <f t="shared" si="135"/>
        <v>#N/A</v>
      </c>
      <c r="HH36" s="13" t="e">
        <f t="shared" si="179"/>
        <v>#N/A</v>
      </c>
      <c r="HI36" s="13" t="e">
        <f t="shared" si="180"/>
        <v>#N/A</v>
      </c>
      <c r="HJ36" s="13" t="e">
        <f t="shared" si="181"/>
        <v>#N/A</v>
      </c>
      <c r="HK36" s="13" t="e">
        <f t="shared" si="182"/>
        <v>#N/A</v>
      </c>
      <c r="HL36" s="5" t="e">
        <v>#N/A</v>
      </c>
      <c r="HM36" s="5" t="e">
        <f>HL36*VLOOKUP(H36,'R-CPI-U-RS'!$A$44:$O$54,15,FALSE)</f>
        <v>#N/A</v>
      </c>
      <c r="HN36" s="17" t="e">
        <v>#N/A</v>
      </c>
      <c r="HO36" s="17" t="e">
        <v>#N/A</v>
      </c>
      <c r="HP36" s="17" t="e">
        <v>#N/A</v>
      </c>
      <c r="HQ36" s="17" t="e">
        <v>#N/A</v>
      </c>
      <c r="HR36" s="17" t="e">
        <v>#N/A</v>
      </c>
      <c r="HS36" s="17" t="e">
        <v>#N/A</v>
      </c>
      <c r="HT36" s="13" t="e">
        <f t="shared" si="136"/>
        <v>#N/A</v>
      </c>
      <c r="HU36" s="13" t="e">
        <f t="shared" si="137"/>
        <v>#N/A</v>
      </c>
      <c r="HV36" s="13" t="e">
        <f t="shared" si="138"/>
        <v>#N/A</v>
      </c>
      <c r="HW36" s="13" t="e">
        <f t="shared" si="139"/>
        <v>#N/A</v>
      </c>
      <c r="HX36" s="13" t="e">
        <f t="shared" si="140"/>
        <v>#N/A</v>
      </c>
      <c r="HY36" s="13" t="e">
        <f t="shared" si="141"/>
        <v>#N/A</v>
      </c>
      <c r="HZ36" s="13" t="e">
        <v>#N/A</v>
      </c>
      <c r="IA36" s="17" t="e">
        <v>#N/A</v>
      </c>
      <c r="IB36" s="17" t="e">
        <v>#N/A</v>
      </c>
      <c r="IC36" s="17" t="e">
        <v>#N/A</v>
      </c>
      <c r="ID36" s="17" t="e">
        <v>#N/A</v>
      </c>
      <c r="IE36" s="17" t="e">
        <v>#N/A</v>
      </c>
      <c r="IF36" s="17" t="e">
        <v>#N/A</v>
      </c>
      <c r="IG36" s="13" t="e">
        <f t="shared" si="142"/>
        <v>#N/A</v>
      </c>
      <c r="IH36" s="13" t="e">
        <f t="shared" si="143"/>
        <v>#N/A</v>
      </c>
      <c r="II36" s="13" t="e">
        <f t="shared" si="144"/>
        <v>#N/A</v>
      </c>
      <c r="IJ36" s="13" t="e">
        <f t="shared" si="145"/>
        <v>#N/A</v>
      </c>
      <c r="IK36" s="13" t="e">
        <f t="shared" si="146"/>
        <v>#N/A</v>
      </c>
      <c r="IL36" s="13" t="e">
        <f t="shared" si="147"/>
        <v>#N/A</v>
      </c>
      <c r="IM36" s="13" t="e">
        <v>#N/A</v>
      </c>
      <c r="IN36" s="17" t="e">
        <v>#N/A</v>
      </c>
      <c r="IO36" s="17" t="e">
        <v>#N/A</v>
      </c>
      <c r="IP36" s="17" t="e">
        <v>#N/A</v>
      </c>
      <c r="IQ36" s="17" t="e">
        <v>#N/A</v>
      </c>
      <c r="IR36" s="17" t="e">
        <v>#N/A</v>
      </c>
      <c r="IS36" s="17" t="e">
        <v>#N/A</v>
      </c>
      <c r="IT36" s="17" t="e">
        <v>#N/A</v>
      </c>
      <c r="IU36" s="13" t="e">
        <f t="shared" si="148"/>
        <v>#N/A</v>
      </c>
      <c r="IV36" s="13" t="e">
        <f t="shared" si="149"/>
        <v>#N/A</v>
      </c>
      <c r="IW36" s="13" t="e">
        <f t="shared" si="150"/>
        <v>#N/A</v>
      </c>
      <c r="IX36" s="13" t="e">
        <f t="shared" si="151"/>
        <v>#N/A</v>
      </c>
      <c r="IY36" s="13" t="e">
        <f t="shared" si="152"/>
        <v>#N/A</v>
      </c>
      <c r="IZ36" s="13" t="e">
        <f t="shared" si="153"/>
        <v>#N/A</v>
      </c>
      <c r="JA36" s="17" t="e">
        <v>#N/A</v>
      </c>
      <c r="JB36" s="17" t="e">
        <v>#N/A</v>
      </c>
      <c r="JC36" s="17" t="e">
        <v>#N/A</v>
      </c>
      <c r="JD36" s="17" t="e">
        <v>#N/A</v>
      </c>
      <c r="JE36" s="17" t="e">
        <v>#N/A</v>
      </c>
      <c r="JF36" s="17" t="e">
        <v>#N/A</v>
      </c>
      <c r="JG36" s="17" t="e">
        <v>#N/A</v>
      </c>
      <c r="JH36" s="13" t="e">
        <f t="shared" si="74"/>
        <v>#N/A</v>
      </c>
      <c r="JI36" s="13" t="e">
        <f t="shared" si="75"/>
        <v>#N/A</v>
      </c>
      <c r="JJ36" s="13" t="e">
        <f t="shared" si="76"/>
        <v>#N/A</v>
      </c>
      <c r="JK36" s="13" t="e">
        <f t="shared" si="77"/>
        <v>#N/A</v>
      </c>
      <c r="JL36" s="13" t="e">
        <f t="shared" si="78"/>
        <v>#N/A</v>
      </c>
      <c r="JM36" s="13" t="e">
        <f t="shared" si="79"/>
        <v>#N/A</v>
      </c>
      <c r="JN36" s="1">
        <v>48</v>
      </c>
      <c r="JO36" s="1">
        <v>30</v>
      </c>
      <c r="JP36" s="1">
        <v>11</v>
      </c>
      <c r="JQ36" s="1">
        <v>5</v>
      </c>
      <c r="JR36" s="1">
        <v>2</v>
      </c>
      <c r="JS36" s="1">
        <v>0</v>
      </c>
      <c r="JT36" s="11">
        <f t="shared" si="80"/>
        <v>0.625</v>
      </c>
      <c r="JU36" s="11">
        <f t="shared" si="81"/>
        <v>0.22916666666666666</v>
      </c>
      <c r="JV36" s="11">
        <f t="shared" si="82"/>
        <v>0.10416666666666667</v>
      </c>
      <c r="JW36" s="11">
        <f t="shared" si="83"/>
        <v>4.1666666666666664E-2</v>
      </c>
      <c r="JX36" s="11">
        <f t="shared" si="84"/>
        <v>0</v>
      </c>
      <c r="JY36" s="29">
        <f>(JN36/J36)*100000</f>
        <v>5.040147928341697</v>
      </c>
      <c r="JZ36" s="9">
        <v>19402251</v>
      </c>
      <c r="KA36" s="9">
        <v>4223681</v>
      </c>
      <c r="KB36" s="9">
        <v>225748</v>
      </c>
      <c r="KC36" s="9"/>
      <c r="KD36" s="9"/>
      <c r="KE36" s="9"/>
      <c r="KF36" s="9"/>
      <c r="KG36" s="9"/>
      <c r="KH36" s="9">
        <f t="shared" si="85"/>
        <v>4223681</v>
      </c>
      <c r="KI36" s="9">
        <f t="shared" si="86"/>
        <v>225748</v>
      </c>
      <c r="KJ36" s="9">
        <f t="shared" si="87"/>
        <v>23851680</v>
      </c>
      <c r="KK36" t="e">
        <v>#N/A</v>
      </c>
      <c r="KL36" s="8" t="e">
        <v>#N/A</v>
      </c>
      <c r="KM36" s="8" t="e">
        <v>#N/A</v>
      </c>
      <c r="KN36" s="8" t="e">
        <v>#N/A</v>
      </c>
      <c r="KO36" s="8" t="e">
        <v>#N/A</v>
      </c>
      <c r="KP36" s="8" t="e">
        <v>#N/A</v>
      </c>
      <c r="KQ36" s="8" t="e">
        <v>#N/A</v>
      </c>
      <c r="KR36" s="8" t="e">
        <v>#N/A</v>
      </c>
      <c r="KS36" s="8" t="e">
        <v>#N/A</v>
      </c>
      <c r="KT36" s="13" t="e">
        <f t="shared" si="154"/>
        <v>#N/A</v>
      </c>
      <c r="KU36" s="13" t="e">
        <f t="shared" si="155"/>
        <v>#N/A</v>
      </c>
      <c r="KV36" s="13" t="e">
        <f t="shared" si="156"/>
        <v>#N/A</v>
      </c>
      <c r="KW36" s="13" t="e">
        <f t="shared" si="157"/>
        <v>#N/A</v>
      </c>
      <c r="KX36" s="17" t="e">
        <v>#N/A</v>
      </c>
      <c r="KY36" s="15" t="e">
        <f t="shared" si="158"/>
        <v>#N/A</v>
      </c>
      <c r="KZ36" s="8" t="e">
        <v>#N/A</v>
      </c>
      <c r="LA36" s="8" t="e">
        <v>#N/A</v>
      </c>
      <c r="LB36" s="8" t="e">
        <v>#N/A</v>
      </c>
      <c r="LC36" s="8" t="e">
        <v>#N/A</v>
      </c>
      <c r="LD36" s="8" t="e">
        <v>#N/A</v>
      </c>
      <c r="LE36" s="8" t="e">
        <v>#N/A</v>
      </c>
      <c r="LF36" s="13" t="e">
        <f t="shared" si="159"/>
        <v>#N/A</v>
      </c>
      <c r="LG36" s="13" t="e">
        <f t="shared" si="160"/>
        <v>#N/A</v>
      </c>
      <c r="LH36" s="13" t="e">
        <f t="shared" si="161"/>
        <v>#N/A</v>
      </c>
      <c r="LI36" s="13" t="e">
        <f t="shared" si="162"/>
        <v>#N/A</v>
      </c>
      <c r="LJ36" s="13" t="e">
        <f t="shared" si="163"/>
        <v>#N/A</v>
      </c>
      <c r="LK36" s="17" t="e">
        <v>#N/A</v>
      </c>
      <c r="LL36" s="17" t="e">
        <v>#N/A</v>
      </c>
      <c r="LM36" s="13" t="e">
        <f t="shared" si="195"/>
        <v>#N/A</v>
      </c>
      <c r="LN36" s="27" t="e">
        <v>#N/A</v>
      </c>
      <c r="LO36" s="27" t="e">
        <v>#N/A</v>
      </c>
      <c r="LP36" s="27" t="e">
        <v>#N/A</v>
      </c>
      <c r="LQ36" s="27" t="e">
        <v>#N/A</v>
      </c>
      <c r="LR36" s="27" t="e">
        <v>#N/A</v>
      </c>
      <c r="LS36" s="11" t="e">
        <f t="shared" si="90"/>
        <v>#N/A</v>
      </c>
      <c r="LT36" s="11" t="e">
        <f t="shared" si="91"/>
        <v>#N/A</v>
      </c>
      <c r="LU36" s="11" t="e">
        <f t="shared" si="92"/>
        <v>#N/A</v>
      </c>
      <c r="LV36" s="11" t="e">
        <f t="shared" si="93"/>
        <v>#N/A</v>
      </c>
      <c r="LW36" s="11" t="e">
        <f t="shared" si="94"/>
        <v>#N/A</v>
      </c>
      <c r="LX36" s="25">
        <v>1042.7250221387999</v>
      </c>
      <c r="LY36" s="25">
        <v>301.3246708758</v>
      </c>
      <c r="LZ36" s="25">
        <v>741.40035126299995</v>
      </c>
      <c r="MA36" s="25">
        <v>915.13676160058503</v>
      </c>
      <c r="MB36" s="22">
        <v>0.28897807617365301</v>
      </c>
      <c r="MC36" s="22">
        <v>0.89691439015086405</v>
      </c>
      <c r="MD36" s="1">
        <v>366</v>
      </c>
      <c r="ME36" s="1">
        <v>278</v>
      </c>
      <c r="MF36" s="1">
        <v>86</v>
      </c>
      <c r="MG36" s="1">
        <v>0</v>
      </c>
      <c r="MH36" s="1">
        <v>2</v>
      </c>
      <c r="MI36" s="1">
        <v>0</v>
      </c>
      <c r="MJ36" s="11">
        <f t="shared" si="95"/>
        <v>0.7595628415300546</v>
      </c>
      <c r="MK36" s="11">
        <f t="shared" si="96"/>
        <v>0.23497267759562843</v>
      </c>
      <c r="ML36" s="11">
        <f t="shared" si="97"/>
        <v>0</v>
      </c>
      <c r="MM36" s="11">
        <f t="shared" si="98"/>
        <v>5.4644808743169399E-3</v>
      </c>
      <c r="MN36" s="11">
        <f t="shared" si="99"/>
        <v>0</v>
      </c>
      <c r="MO36" s="26" t="e">
        <v>#N/A</v>
      </c>
      <c r="MP36" s="26" t="e">
        <v>#N/A</v>
      </c>
      <c r="MQ36" s="26" t="e">
        <v>#N/A</v>
      </c>
      <c r="MR36" s="26" t="e">
        <v>#N/A</v>
      </c>
      <c r="MS36" s="9">
        <v>636525.73472002405</v>
      </c>
      <c r="MT36" s="9">
        <v>2594.67</v>
      </c>
      <c r="MU36" s="9">
        <v>6776.15</v>
      </c>
      <c r="MV36" s="9">
        <v>488945.58212582598</v>
      </c>
      <c r="MW36" s="9">
        <v>1134842.1368458499</v>
      </c>
      <c r="MX36" s="13">
        <v>0.06</v>
      </c>
      <c r="MY36" s="13">
        <v>0.10649999999999998</v>
      </c>
      <c r="MZ36" s="13">
        <v>0.151</v>
      </c>
      <c r="NA36" s="13">
        <v>9.5500000000000002E-2</v>
      </c>
      <c r="NB36" s="13">
        <v>0.29049999999999998</v>
      </c>
      <c r="NC36" s="8">
        <v>2128</v>
      </c>
      <c r="ND36" s="8">
        <v>2904</v>
      </c>
      <c r="NE36" s="8">
        <v>879</v>
      </c>
      <c r="NF36" s="8">
        <v>707</v>
      </c>
      <c r="NG36" s="8">
        <v>4539</v>
      </c>
      <c r="NH36" s="38">
        <f t="shared" si="100"/>
        <v>0.1907322757013534</v>
      </c>
      <c r="NI36" s="38">
        <f t="shared" si="101"/>
        <v>0.26028502285560634</v>
      </c>
      <c r="NJ36" s="38">
        <f t="shared" si="102"/>
        <v>7.878461952137672E-2</v>
      </c>
      <c r="NK36" s="38">
        <f t="shared" si="103"/>
        <v>6.336828896656807E-2</v>
      </c>
      <c r="NL36" s="38">
        <f t="shared" si="104"/>
        <v>0.40682979295509547</v>
      </c>
      <c r="NM36" s="8" t="e">
        <v>#N/A</v>
      </c>
      <c r="NN36" s="8" t="e">
        <v>#N/A</v>
      </c>
      <c r="NO36" s="11" t="e">
        <f t="shared" si="105"/>
        <v>#N/A</v>
      </c>
      <c r="NP36" s="13">
        <v>0.20100000000000001</v>
      </c>
      <c r="NQ36" s="13">
        <v>0.23100000000000001</v>
      </c>
      <c r="NR36" s="13" t="e">
        <v>#N/A</v>
      </c>
      <c r="NS36" s="9">
        <v>734</v>
      </c>
      <c r="NT36" s="39">
        <v>80.022589999999994</v>
      </c>
      <c r="NU36" s="8">
        <v>3001</v>
      </c>
      <c r="NV36" s="16">
        <v>326.65652</v>
      </c>
      <c r="NW36" s="8" t="e">
        <v>#N/A</v>
      </c>
      <c r="NX36" s="25" t="e">
        <v>#N/A</v>
      </c>
      <c r="NY36" s="39" t="e">
        <v>#N/A</v>
      </c>
    </row>
    <row r="37" spans="1:389" x14ac:dyDescent="0.25">
      <c r="A37" s="3" t="s">
        <v>47</v>
      </c>
      <c r="B37" s="3" t="s">
        <v>2</v>
      </c>
      <c r="C37" s="3" t="s">
        <v>78</v>
      </c>
      <c r="D37" s="3" t="s">
        <v>94</v>
      </c>
      <c r="E37" s="3" t="s">
        <v>19</v>
      </c>
      <c r="F37" s="3" t="s">
        <v>20</v>
      </c>
      <c r="G37" s="3">
        <v>36029</v>
      </c>
      <c r="H37" s="3">
        <v>2021</v>
      </c>
      <c r="I37" s="3" t="str">
        <f t="shared" si="53"/>
        <v>Sum of 2021</v>
      </c>
      <c r="J37" s="8">
        <v>953023</v>
      </c>
      <c r="K37" s="8">
        <v>950683</v>
      </c>
      <c r="L37" s="8">
        <v>191836</v>
      </c>
      <c r="M37" s="8">
        <v>217032</v>
      </c>
      <c r="N37" s="8">
        <v>363535</v>
      </c>
      <c r="O37" s="8">
        <v>178280</v>
      </c>
      <c r="P37" s="13">
        <f t="shared" si="106"/>
        <v>0.201787556945901</v>
      </c>
      <c r="Q37" s="13">
        <f t="shared" si="107"/>
        <v>0.22829060791031291</v>
      </c>
      <c r="R37" s="13">
        <f t="shared" si="108"/>
        <v>0.38239350025192415</v>
      </c>
      <c r="S37" s="13">
        <f t="shared" si="109"/>
        <v>0.18752833489186196</v>
      </c>
      <c r="T37" s="15">
        <v>40.299999999999997</v>
      </c>
      <c r="U37" s="15">
        <v>39</v>
      </c>
      <c r="V37" s="15">
        <v>41.6</v>
      </c>
      <c r="W37" s="17">
        <v>694407</v>
      </c>
      <c r="X37" s="17">
        <v>116055</v>
      </c>
      <c r="Y37" s="17">
        <v>41047</v>
      </c>
      <c r="Z37" s="17">
        <v>6462</v>
      </c>
      <c r="AA37" s="17">
        <v>35932</v>
      </c>
      <c r="AB37" s="17">
        <v>56780</v>
      </c>
      <c r="AC37" s="17">
        <v>256276</v>
      </c>
      <c r="AD37" s="13">
        <f t="shared" si="1"/>
        <v>0.7304295964059524</v>
      </c>
      <c r="AE37" s="13">
        <f t="shared" si="2"/>
        <v>0.12207539211282836</v>
      </c>
      <c r="AF37" s="13">
        <f t="shared" si="3"/>
        <v>4.3176326914439407E-2</v>
      </c>
      <c r="AG37" s="13">
        <f t="shared" si="4"/>
        <v>6.7972184208616336E-3</v>
      </c>
      <c r="AH37" s="13">
        <f t="shared" si="5"/>
        <v>3.7795984571092574E-2</v>
      </c>
      <c r="AI37" s="13">
        <f t="shared" si="6"/>
        <v>5.9725481574825677E-2</v>
      </c>
      <c r="AJ37" s="13">
        <f t="shared" si="7"/>
        <v>0.26957040359404766</v>
      </c>
      <c r="AK37" s="17">
        <v>412870</v>
      </c>
      <c r="AL37" s="17">
        <v>144144</v>
      </c>
      <c r="AM37" s="17">
        <v>138244</v>
      </c>
      <c r="AN37" s="17">
        <v>56697</v>
      </c>
      <c r="AO37" s="17">
        <v>73785</v>
      </c>
      <c r="AP37" s="13">
        <f t="shared" si="110"/>
        <v>0.34912684380071207</v>
      </c>
      <c r="AQ37" s="13">
        <f t="shared" si="164"/>
        <v>0.33483663138518177</v>
      </c>
      <c r="AR37" s="13">
        <f t="shared" si="165"/>
        <v>0.13732409717344443</v>
      </c>
      <c r="AS37" s="13">
        <f t="shared" si="166"/>
        <v>0.1787124276406617</v>
      </c>
      <c r="AT37" s="19">
        <v>2.25</v>
      </c>
      <c r="AU37" s="17">
        <v>900844</v>
      </c>
      <c r="AV37" s="17">
        <v>803214</v>
      </c>
      <c r="AW37" s="17">
        <v>29109</v>
      </c>
      <c r="AX37" s="17">
        <v>35677</v>
      </c>
      <c r="AY37" s="17">
        <v>15078</v>
      </c>
      <c r="AZ37" s="17">
        <v>17766</v>
      </c>
      <c r="BA37" s="13">
        <f t="shared" si="167"/>
        <v>0.89162385496267949</v>
      </c>
      <c r="BB37" s="13">
        <f t="shared" si="168"/>
        <v>3.2313030891031075E-2</v>
      </c>
      <c r="BC37" s="13">
        <f t="shared" si="169"/>
        <v>3.960397138683279E-2</v>
      </c>
      <c r="BD37" s="13">
        <f t="shared" si="170"/>
        <v>1.6737637149162342E-2</v>
      </c>
      <c r="BE37" s="13">
        <f t="shared" si="171"/>
        <v>1.9721505610294347E-2</v>
      </c>
      <c r="BF37" s="13">
        <f t="shared" si="9"/>
        <v>0.10837614503732054</v>
      </c>
      <c r="BG37" s="17">
        <v>941888</v>
      </c>
      <c r="BH37" s="17">
        <v>839405</v>
      </c>
      <c r="BI37" s="17">
        <v>68253</v>
      </c>
      <c r="BJ37" s="17">
        <v>21829</v>
      </c>
      <c r="BK37" s="17">
        <v>9532</v>
      </c>
      <c r="BL37" s="17">
        <v>2869</v>
      </c>
      <c r="BM37" s="13">
        <f t="shared" si="111"/>
        <v>0.89119406978324389</v>
      </c>
      <c r="BN37" s="13">
        <f t="shared" si="172"/>
        <v>7.2464029693551674E-2</v>
      </c>
      <c r="BO37" s="13">
        <f t="shared" si="173"/>
        <v>2.3175791601549228E-2</v>
      </c>
      <c r="BP37" s="13">
        <f t="shared" si="174"/>
        <v>1.012009920500102E-2</v>
      </c>
      <c r="BQ37" s="13">
        <f t="shared" si="175"/>
        <v>3.0460097166542096E-3</v>
      </c>
      <c r="BR37" s="13">
        <f t="shared" si="56"/>
        <v>0.10880593021675614</v>
      </c>
      <c r="BS37" s="17">
        <v>764971</v>
      </c>
      <c r="BT37" s="17">
        <v>97785</v>
      </c>
      <c r="BU37" s="17">
        <v>20812</v>
      </c>
      <c r="BV37" s="17">
        <v>67115</v>
      </c>
      <c r="BW37" s="13">
        <f t="shared" si="112"/>
        <v>0.80465412761141197</v>
      </c>
      <c r="BX37" s="13">
        <f t="shared" si="176"/>
        <v>0.1028576297251555</v>
      </c>
      <c r="BY37" s="13">
        <f t="shared" si="177"/>
        <v>2.189162949163917E-2</v>
      </c>
      <c r="BZ37" s="13">
        <f t="shared" si="178"/>
        <v>7.0596613171793332E-2</v>
      </c>
      <c r="CA37" s="13">
        <f t="shared" si="113"/>
        <v>0.195345872388588</v>
      </c>
      <c r="CB37" s="8">
        <v>929241</v>
      </c>
      <c r="CC37" s="8">
        <v>126240</v>
      </c>
      <c r="CD37" s="13">
        <f t="shared" si="114"/>
        <v>0.13585280890533241</v>
      </c>
      <c r="CE37" s="8">
        <v>190007</v>
      </c>
      <c r="CF37" s="8">
        <v>36464</v>
      </c>
      <c r="CG37" s="13">
        <f t="shared" si="115"/>
        <v>0.19190871915245228</v>
      </c>
      <c r="CH37" s="5">
        <v>63035</v>
      </c>
      <c r="CI37" s="5">
        <f>CH37*VLOOKUP(H37,'R-CPI-U-RS'!$A$44:$O$54,15,FALSE)</f>
        <v>73030.279308617231</v>
      </c>
      <c r="CJ37" s="5">
        <v>66414821</v>
      </c>
      <c r="CK37" s="5">
        <v>60152202</v>
      </c>
      <c r="CL37" s="9">
        <v>22416</v>
      </c>
      <c r="CM37" s="9">
        <v>11625</v>
      </c>
      <c r="CN37" s="9">
        <v>4214</v>
      </c>
      <c r="CO37" s="9">
        <v>3070</v>
      </c>
      <c r="CP37" s="9">
        <v>2172</v>
      </c>
      <c r="CQ37" s="9">
        <v>732</v>
      </c>
      <c r="CR37" s="9">
        <v>414</v>
      </c>
      <c r="CS37" s="9">
        <v>219</v>
      </c>
      <c r="CT37" s="20">
        <v>21658802000</v>
      </c>
      <c r="CU37" s="20">
        <f>CT37*VLOOKUP(H37,'R-CPI-U-RS'!$A$44:$P$54,16,FALSE)</f>
        <v>24377003353.206417</v>
      </c>
      <c r="CV37" s="9">
        <v>1632</v>
      </c>
      <c r="CW37" s="9">
        <v>777308</v>
      </c>
      <c r="CX37" s="9">
        <v>81807</v>
      </c>
      <c r="CY37" s="9">
        <v>32897</v>
      </c>
      <c r="CZ37" s="9">
        <v>35108</v>
      </c>
      <c r="DA37" s="11">
        <f t="shared" si="116"/>
        <v>0.83841142462680129</v>
      </c>
      <c r="DB37" s="11">
        <f t="shared" si="117"/>
        <v>8.8237768573647429E-2</v>
      </c>
      <c r="DC37" s="11">
        <f t="shared" si="118"/>
        <v>3.5483001121753385E-2</v>
      </c>
      <c r="DD37" s="11">
        <f t="shared" si="119"/>
        <v>3.7867805677797912E-2</v>
      </c>
      <c r="DE37" s="9">
        <v>393437</v>
      </c>
      <c r="DF37" s="9">
        <v>431776</v>
      </c>
      <c r="DG37" s="9">
        <v>34</v>
      </c>
      <c r="DH37" s="9">
        <v>118</v>
      </c>
      <c r="DI37" s="9">
        <v>1762</v>
      </c>
      <c r="DJ37" s="9">
        <v>15879</v>
      </c>
      <c r="DK37" s="9">
        <v>41727</v>
      </c>
      <c r="DL37" s="9">
        <v>21779</v>
      </c>
      <c r="DM37" s="9">
        <v>49295</v>
      </c>
      <c r="DN37" s="9">
        <v>16312</v>
      </c>
      <c r="DO37" s="9">
        <v>5707</v>
      </c>
      <c r="DP37" s="9">
        <v>33188</v>
      </c>
      <c r="DQ37" s="9">
        <v>5906</v>
      </c>
      <c r="DR37" s="9">
        <v>25558</v>
      </c>
      <c r="DS37" s="9">
        <v>10481</v>
      </c>
      <c r="DT37" s="9">
        <v>23363</v>
      </c>
      <c r="DU37" s="9">
        <v>11664</v>
      </c>
      <c r="DV37" s="9">
        <v>75876</v>
      </c>
      <c r="DW37" s="9">
        <v>5052</v>
      </c>
      <c r="DX37" s="9">
        <v>33766</v>
      </c>
      <c r="DY37" s="9">
        <v>15941</v>
      </c>
      <c r="DZ37" s="9">
        <v>29</v>
      </c>
      <c r="EA37" s="9">
        <f t="shared" si="183"/>
        <v>57758</v>
      </c>
      <c r="EB37" s="9">
        <f t="shared" si="184"/>
        <v>39094</v>
      </c>
      <c r="EC37" s="9">
        <f t="shared" si="185"/>
        <v>59402</v>
      </c>
      <c r="ED37" s="9">
        <f t="shared" si="186"/>
        <v>87540</v>
      </c>
      <c r="EE37" s="9">
        <f t="shared" si="187"/>
        <v>89148</v>
      </c>
      <c r="EF37" s="9">
        <f t="shared" si="188"/>
        <v>60495</v>
      </c>
      <c r="EG37" s="11">
        <f t="shared" si="189"/>
        <v>0.14680368140261338</v>
      </c>
      <c r="EH37" s="11">
        <f t="shared" si="190"/>
        <v>9.9365336762937906E-2</v>
      </c>
      <c r="EI37" s="11">
        <f t="shared" si="191"/>
        <v>0.15098224112119601</v>
      </c>
      <c r="EJ37" s="11">
        <f t="shared" si="192"/>
        <v>0.22250067990555031</v>
      </c>
      <c r="EK37" s="11">
        <f t="shared" si="193"/>
        <v>0.22658773831642678</v>
      </c>
      <c r="EL37" s="11">
        <f t="shared" si="194"/>
        <v>0.15376032249127561</v>
      </c>
      <c r="EM37" s="9">
        <v>781093</v>
      </c>
      <c r="EN37" s="9">
        <v>490675</v>
      </c>
      <c r="EO37" s="14">
        <f t="shared" si="120"/>
        <v>0.62819024111085364</v>
      </c>
      <c r="EP37" s="9">
        <v>456064</v>
      </c>
      <c r="EQ37" s="9">
        <v>431776</v>
      </c>
      <c r="ER37" s="11">
        <f t="shared" si="58"/>
        <v>5.3255683412854339E-2</v>
      </c>
      <c r="ES37" s="9">
        <v>57164</v>
      </c>
      <c r="ET37" s="9">
        <v>674510</v>
      </c>
      <c r="EU37" s="9">
        <v>49230</v>
      </c>
      <c r="EV37" s="9">
        <v>166431</v>
      </c>
      <c r="EW37" s="9">
        <v>196282</v>
      </c>
      <c r="EX37" s="9">
        <v>115002</v>
      </c>
      <c r="EY37" s="9">
        <v>147565</v>
      </c>
      <c r="EZ37" s="13">
        <f t="shared" si="121"/>
        <v>7.2986315992350004E-2</v>
      </c>
      <c r="FA37" s="13">
        <f t="shared" si="122"/>
        <v>0.24674356199315059</v>
      </c>
      <c r="FB37" s="13">
        <f t="shared" si="123"/>
        <v>0.29099939215133946</v>
      </c>
      <c r="FC37" s="13">
        <f t="shared" si="124"/>
        <v>0.17049710159967976</v>
      </c>
      <c r="FD37" s="13">
        <f t="shared" si="125"/>
        <v>0.21877362826348015</v>
      </c>
      <c r="FE37" s="13">
        <f t="shared" si="126"/>
        <v>0.38927072986315991</v>
      </c>
      <c r="FF37" s="9">
        <v>0</v>
      </c>
      <c r="FG37" s="9">
        <v>48632</v>
      </c>
      <c r="FH37" s="9">
        <v>10599</v>
      </c>
      <c r="FI37" s="9">
        <v>8140</v>
      </c>
      <c r="FJ37" s="9">
        <v>796</v>
      </c>
      <c r="FK37" s="9">
        <f t="shared" si="59"/>
        <v>48632</v>
      </c>
      <c r="FL37" s="9">
        <f t="shared" si="60"/>
        <v>18739</v>
      </c>
      <c r="FM37" s="9">
        <f t="shared" si="61"/>
        <v>796</v>
      </c>
      <c r="FN37" s="9">
        <v>110401</v>
      </c>
      <c r="FO37" s="9">
        <v>67262</v>
      </c>
      <c r="FP37" s="9">
        <v>342609</v>
      </c>
      <c r="FQ37" s="9">
        <f t="shared" si="62"/>
        <v>43139</v>
      </c>
      <c r="FR37" s="8">
        <v>440060</v>
      </c>
      <c r="FS37" s="8">
        <v>27190</v>
      </c>
      <c r="FT37" s="13">
        <f t="shared" si="127"/>
        <v>6.1787029041494343E-2</v>
      </c>
      <c r="FU37" s="8">
        <v>412870</v>
      </c>
      <c r="FV37" s="8">
        <v>276039</v>
      </c>
      <c r="FW37" s="8">
        <v>136831</v>
      </c>
      <c r="FX37" s="13">
        <f t="shared" si="128"/>
        <v>0.66858575338484272</v>
      </c>
      <c r="FY37" s="13">
        <f t="shared" si="129"/>
        <v>0.33141424661515734</v>
      </c>
      <c r="FZ37" s="17">
        <v>43462</v>
      </c>
      <c r="GA37" s="17">
        <v>59565</v>
      </c>
      <c r="GB37" s="17">
        <v>95282</v>
      </c>
      <c r="GC37" s="17">
        <v>110817</v>
      </c>
      <c r="GD37" s="17">
        <v>130934</v>
      </c>
      <c r="GE37" s="13">
        <f t="shared" si="63"/>
        <v>9.8763804935690591E-2</v>
      </c>
      <c r="GF37" s="13">
        <f t="shared" si="64"/>
        <v>0.13535654228968777</v>
      </c>
      <c r="GG37" s="13">
        <f t="shared" si="65"/>
        <v>0.21652047448075262</v>
      </c>
      <c r="GH37" s="13">
        <f t="shared" si="66"/>
        <v>0.25182247875289732</v>
      </c>
      <c r="GI37" s="13">
        <f t="shared" si="67"/>
        <v>0.29753669954097167</v>
      </c>
      <c r="GJ37">
        <v>1957</v>
      </c>
      <c r="GK37" s="8">
        <v>281725</v>
      </c>
      <c r="GL37" s="8">
        <v>95918</v>
      </c>
      <c r="GM37" s="8">
        <v>28808</v>
      </c>
      <c r="GN37" s="8">
        <v>27940</v>
      </c>
      <c r="GO37" s="8">
        <v>5669</v>
      </c>
      <c r="GP37" s="13">
        <f t="shared" si="130"/>
        <v>0.64019679134663454</v>
      </c>
      <c r="GQ37" s="13">
        <f t="shared" si="131"/>
        <v>0.21796573194564378</v>
      </c>
      <c r="GR37" s="13">
        <f t="shared" si="132"/>
        <v>6.5463800390855795E-2</v>
      </c>
      <c r="GS37" s="13">
        <f t="shared" si="133"/>
        <v>6.3491342089715033E-2</v>
      </c>
      <c r="GT37" s="13">
        <f t="shared" si="134"/>
        <v>1.2882334227150844E-2</v>
      </c>
      <c r="GU37" s="21">
        <v>231366.995381341</v>
      </c>
      <c r="GV37" s="21">
        <f>GU37*VLOOKUP(H37,'R-CPI-U-RS'!$A$44:$O$54,15,FALSE)</f>
        <v>268054.19680328207</v>
      </c>
      <c r="GW37" s="9">
        <v>802</v>
      </c>
      <c r="GX37" s="9">
        <v>42</v>
      </c>
      <c r="GY37" s="9">
        <v>39</v>
      </c>
      <c r="GZ37" s="9">
        <v>465</v>
      </c>
      <c r="HA37" s="9">
        <f t="shared" si="69"/>
        <v>546</v>
      </c>
      <c r="HB37" s="8">
        <v>64986</v>
      </c>
      <c r="HC37" s="8">
        <v>153913</v>
      </c>
      <c r="HD37" s="8">
        <v>102281</v>
      </c>
      <c r="HE37" s="8">
        <v>86133</v>
      </c>
      <c r="HF37" s="8">
        <v>5557</v>
      </c>
      <c r="HG37" s="13">
        <f t="shared" si="135"/>
        <v>0.15740063458231404</v>
      </c>
      <c r="HH37" s="13">
        <f t="shared" si="179"/>
        <v>0.372788044662969</v>
      </c>
      <c r="HI37" s="13">
        <f t="shared" si="180"/>
        <v>0.24773173153777217</v>
      </c>
      <c r="HJ37" s="13">
        <f t="shared" si="181"/>
        <v>0.20862014677743598</v>
      </c>
      <c r="HK37" s="13">
        <f t="shared" si="182"/>
        <v>1.3459442439508805E-2</v>
      </c>
      <c r="HL37" s="5">
        <v>951</v>
      </c>
      <c r="HM37" s="5">
        <f>HL37*VLOOKUP(H37,'R-CPI-U-RS'!$A$44:$O$54,15,FALSE)</f>
        <v>1101.7973446893789</v>
      </c>
      <c r="HN37" s="17">
        <v>68548</v>
      </c>
      <c r="HO37" s="17">
        <v>108504</v>
      </c>
      <c r="HP37" s="17">
        <v>46339</v>
      </c>
      <c r="HQ37" s="17">
        <v>21439</v>
      </c>
      <c r="HR37" s="17">
        <v>28701</v>
      </c>
      <c r="HS37" s="17">
        <v>2508</v>
      </c>
      <c r="HT37" s="13">
        <f t="shared" si="136"/>
        <v>0.24832722912342098</v>
      </c>
      <c r="HU37" s="13">
        <f t="shared" si="137"/>
        <v>0.39307489159140557</v>
      </c>
      <c r="HV37" s="13">
        <f t="shared" si="138"/>
        <v>0.16787120660486379</v>
      </c>
      <c r="HW37" s="13">
        <f t="shared" si="139"/>
        <v>7.7666561609048002E-2</v>
      </c>
      <c r="HX37" s="13">
        <f t="shared" si="140"/>
        <v>0.10397443839457468</v>
      </c>
      <c r="HY37" s="13">
        <f t="shared" si="141"/>
        <v>9.0856726766869907E-3</v>
      </c>
      <c r="HZ37" s="13">
        <v>0.157</v>
      </c>
      <c r="IA37" s="17">
        <v>4510</v>
      </c>
      <c r="IB37" s="17">
        <v>27507</v>
      </c>
      <c r="IC37" s="17">
        <v>28719</v>
      </c>
      <c r="ID37" s="17">
        <v>21824</v>
      </c>
      <c r="IE37" s="17">
        <v>46172</v>
      </c>
      <c r="IF37" s="17">
        <v>8099</v>
      </c>
      <c r="IG37" s="13">
        <f t="shared" si="142"/>
        <v>3.2960367168258654E-2</v>
      </c>
      <c r="IH37" s="13">
        <f t="shared" si="143"/>
        <v>0.20102900658476514</v>
      </c>
      <c r="II37" s="13">
        <f t="shared" si="144"/>
        <v>0.20988664849339697</v>
      </c>
      <c r="IJ37" s="13">
        <f t="shared" si="145"/>
        <v>0.15949602063859797</v>
      </c>
      <c r="IK37" s="13">
        <f t="shared" si="146"/>
        <v>0.33743815363477575</v>
      </c>
      <c r="IL37" s="13">
        <f t="shared" si="147"/>
        <v>5.9189803480205506E-2</v>
      </c>
      <c r="IM37" s="13">
        <v>0.315</v>
      </c>
      <c r="IN37" s="17">
        <v>464120</v>
      </c>
      <c r="IO37" s="17">
        <v>339489</v>
      </c>
      <c r="IP37" s="17">
        <v>28711</v>
      </c>
      <c r="IQ37" s="17">
        <v>12450</v>
      </c>
      <c r="IR37" s="17">
        <v>9358</v>
      </c>
      <c r="IS37" s="17">
        <v>6834</v>
      </c>
      <c r="IT37" s="17">
        <v>67278</v>
      </c>
      <c r="IU37" s="13">
        <f t="shared" si="148"/>
        <v>0.73146815478755489</v>
      </c>
      <c r="IV37" s="13">
        <f t="shared" si="149"/>
        <v>6.1861156597431702E-2</v>
      </c>
      <c r="IW37" s="13">
        <f t="shared" si="150"/>
        <v>2.6824959062311471E-2</v>
      </c>
      <c r="IX37" s="13">
        <f t="shared" si="151"/>
        <v>2.0162888908041025E-2</v>
      </c>
      <c r="IY37" s="13">
        <f t="shared" si="152"/>
        <v>1.4724640179263983E-2</v>
      </c>
      <c r="IZ37" s="13">
        <f t="shared" si="153"/>
        <v>0.14495820046539687</v>
      </c>
      <c r="JA37" s="17">
        <v>464120</v>
      </c>
      <c r="JB37" s="17">
        <v>339489</v>
      </c>
      <c r="JC37" s="17">
        <v>28711</v>
      </c>
      <c r="JD37" s="17">
        <v>12450</v>
      </c>
      <c r="JE37" s="17">
        <v>10970</v>
      </c>
      <c r="JF37" s="17">
        <v>5222</v>
      </c>
      <c r="JG37" s="17">
        <v>67278</v>
      </c>
      <c r="JH37" s="13">
        <f t="shared" si="74"/>
        <v>0.73146815478755489</v>
      </c>
      <c r="JI37" s="13">
        <f t="shared" si="75"/>
        <v>6.1861156597431702E-2</v>
      </c>
      <c r="JJ37" s="13">
        <f t="shared" si="76"/>
        <v>2.6824959062311471E-2</v>
      </c>
      <c r="JK37" s="13">
        <f t="shared" si="77"/>
        <v>2.3636128587434285E-2</v>
      </c>
      <c r="JL37" s="13">
        <f t="shared" si="78"/>
        <v>1.1251400499870723E-2</v>
      </c>
      <c r="JM37" s="13">
        <f t="shared" si="79"/>
        <v>0.14495820046539687</v>
      </c>
      <c r="JN37" s="1">
        <v>63</v>
      </c>
      <c r="JO37" s="1">
        <v>39</v>
      </c>
      <c r="JP37" s="1">
        <v>6</v>
      </c>
      <c r="JQ37" s="1">
        <v>12</v>
      </c>
      <c r="JR37" s="1">
        <v>6</v>
      </c>
      <c r="JS37" s="1">
        <v>0</v>
      </c>
      <c r="JT37" s="11">
        <f t="shared" si="80"/>
        <v>0.61904761904761907</v>
      </c>
      <c r="JU37" s="11">
        <f t="shared" si="81"/>
        <v>9.5238095238095233E-2</v>
      </c>
      <c r="JV37" s="11">
        <f t="shared" si="82"/>
        <v>0.19047619047619047</v>
      </c>
      <c r="JW37" s="11">
        <f t="shared" si="83"/>
        <v>9.5238095238095233E-2</v>
      </c>
      <c r="JX37" s="11">
        <f t="shared" si="84"/>
        <v>0</v>
      </c>
      <c r="JY37" s="29">
        <f>(JN37/J37)*100000</f>
        <v>6.6105435020980599</v>
      </c>
      <c r="JZ37" s="9">
        <v>9689616</v>
      </c>
      <c r="KA37" s="9">
        <v>1516008</v>
      </c>
      <c r="KB37" s="9">
        <v>113603</v>
      </c>
      <c r="KC37" s="9"/>
      <c r="KD37" s="9"/>
      <c r="KE37" s="9"/>
      <c r="KF37" s="9"/>
      <c r="KG37" s="9"/>
      <c r="KH37" s="9">
        <f t="shared" si="85"/>
        <v>1516008</v>
      </c>
      <c r="KI37" s="9">
        <f t="shared" si="86"/>
        <v>113603</v>
      </c>
      <c r="KJ37" s="9">
        <f t="shared" si="87"/>
        <v>11319227</v>
      </c>
      <c r="KK37" t="e">
        <v>#N/A</v>
      </c>
      <c r="KL37" s="8" t="e">
        <v>#N/A</v>
      </c>
      <c r="KM37" s="8" t="e">
        <v>#N/A</v>
      </c>
      <c r="KN37" s="8" t="e">
        <v>#N/A</v>
      </c>
      <c r="KO37" s="8">
        <v>377035</v>
      </c>
      <c r="KP37" s="8">
        <v>118065</v>
      </c>
      <c r="KQ37" s="8">
        <v>177237</v>
      </c>
      <c r="KR37" s="8">
        <v>69534</v>
      </c>
      <c r="KS37" s="8">
        <v>12199</v>
      </c>
      <c r="KT37" s="13">
        <f t="shared" si="154"/>
        <v>0.31314068985637938</v>
      </c>
      <c r="KU37" s="13">
        <f t="shared" si="155"/>
        <v>0.47008102696036175</v>
      </c>
      <c r="KV37" s="13">
        <f t="shared" si="156"/>
        <v>0.18442319678544433</v>
      </c>
      <c r="KW37" s="13">
        <f t="shared" si="157"/>
        <v>3.2355086397814529E-2</v>
      </c>
      <c r="KX37" s="17">
        <v>7756795</v>
      </c>
      <c r="KY37" s="15">
        <f t="shared" si="158"/>
        <v>20.573143076902674</v>
      </c>
      <c r="KZ37" s="8">
        <v>441407</v>
      </c>
      <c r="LA37" s="8">
        <v>21182</v>
      </c>
      <c r="LB37" s="8">
        <v>113271</v>
      </c>
      <c r="LC37" s="8">
        <v>200939</v>
      </c>
      <c r="LD37" s="8">
        <v>72036</v>
      </c>
      <c r="LE37" s="8">
        <v>33979</v>
      </c>
      <c r="LF37" s="13">
        <f t="shared" si="159"/>
        <v>4.7987458286796542E-2</v>
      </c>
      <c r="LG37" s="13">
        <f t="shared" si="160"/>
        <v>0.25661351088677797</v>
      </c>
      <c r="LH37" s="13">
        <f t="shared" si="161"/>
        <v>0.45522386369042628</v>
      </c>
      <c r="LI37" s="13">
        <f t="shared" si="162"/>
        <v>0.16319632448058141</v>
      </c>
      <c r="LJ37" s="13">
        <f t="shared" si="163"/>
        <v>7.6978842655417795E-2</v>
      </c>
      <c r="LK37" s="17" t="e">
        <v>#N/A</v>
      </c>
      <c r="LL37" s="17" t="e">
        <v>#N/A</v>
      </c>
      <c r="LM37" s="13" t="e">
        <f t="shared" si="195"/>
        <v>#N/A</v>
      </c>
      <c r="LN37" s="27" t="e">
        <v>#N/A</v>
      </c>
      <c r="LO37" s="27" t="e">
        <v>#N/A</v>
      </c>
      <c r="LP37" s="27" t="e">
        <v>#N/A</v>
      </c>
      <c r="LQ37" s="27" t="e">
        <v>#N/A</v>
      </c>
      <c r="LR37" s="27" t="e">
        <v>#N/A</v>
      </c>
      <c r="LS37" s="11" t="e">
        <f t="shared" si="90"/>
        <v>#N/A</v>
      </c>
      <c r="LT37" s="11" t="e">
        <f t="shared" si="91"/>
        <v>#N/A</v>
      </c>
      <c r="LU37" s="11" t="e">
        <f t="shared" si="92"/>
        <v>#N/A</v>
      </c>
      <c r="LV37" s="11" t="e">
        <f t="shared" si="93"/>
        <v>#N/A</v>
      </c>
      <c r="LW37" s="11" t="e">
        <f t="shared" si="94"/>
        <v>#N/A</v>
      </c>
      <c r="LX37" s="25" t="e">
        <v>#N/A</v>
      </c>
      <c r="LY37" s="25" t="e">
        <v>#N/A</v>
      </c>
      <c r="LZ37" s="25" t="e">
        <v>#N/A</v>
      </c>
      <c r="MA37" s="25" t="e">
        <v>#N/A</v>
      </c>
      <c r="MB37" s="22" t="e">
        <v>#N/A</v>
      </c>
      <c r="MC37" s="22" t="e">
        <v>#N/A</v>
      </c>
      <c r="MD37" s="1">
        <v>365</v>
      </c>
      <c r="ME37" s="1">
        <v>225</v>
      </c>
      <c r="MF37" s="1">
        <v>139</v>
      </c>
      <c r="MG37" s="1">
        <v>1</v>
      </c>
      <c r="MH37" s="1">
        <v>0</v>
      </c>
      <c r="MI37" s="1">
        <v>0</v>
      </c>
      <c r="MJ37" s="11">
        <f t="shared" si="95"/>
        <v>0.61643835616438358</v>
      </c>
      <c r="MK37" s="11">
        <f t="shared" si="96"/>
        <v>0.38082191780821917</v>
      </c>
      <c r="ML37" s="11">
        <f t="shared" si="97"/>
        <v>2.7397260273972603E-3</v>
      </c>
      <c r="MM37" s="11">
        <f t="shared" si="98"/>
        <v>0</v>
      </c>
      <c r="MN37" s="11">
        <f t="shared" si="99"/>
        <v>0</v>
      </c>
      <c r="MO37" s="26" t="e">
        <v>#N/A</v>
      </c>
      <c r="MP37" s="26" t="e">
        <v>#N/A</v>
      </c>
      <c r="MQ37" s="26" t="e">
        <v>#N/A</v>
      </c>
      <c r="MR37" s="26" t="e">
        <v>#N/A</v>
      </c>
      <c r="MS37" s="9">
        <v>619691.76547002397</v>
      </c>
      <c r="MT37" s="9">
        <v>3710.4</v>
      </c>
      <c r="MU37" s="9">
        <v>8283.15</v>
      </c>
      <c r="MV37" s="9">
        <v>237573.11682916101</v>
      </c>
      <c r="MW37" s="9">
        <v>869258.43229918496</v>
      </c>
      <c r="MX37" s="13">
        <v>5.9000000000000004E-2</v>
      </c>
      <c r="MY37" s="13">
        <v>0.11749999999999999</v>
      </c>
      <c r="MZ37" s="13">
        <v>0.17300000000000001</v>
      </c>
      <c r="NA37" s="13">
        <v>0.10050000000000001</v>
      </c>
      <c r="NB37" s="13">
        <v>0.34799999999999998</v>
      </c>
      <c r="NC37" s="8">
        <v>1984</v>
      </c>
      <c r="ND37" s="8">
        <v>2877</v>
      </c>
      <c r="NE37" s="8">
        <v>884</v>
      </c>
      <c r="NF37" s="8">
        <v>781</v>
      </c>
      <c r="NG37" s="8">
        <v>4364</v>
      </c>
      <c r="NH37" s="38">
        <f t="shared" si="100"/>
        <v>0.18218549127640038</v>
      </c>
      <c r="NI37" s="38">
        <f t="shared" si="101"/>
        <v>0.26418732782369148</v>
      </c>
      <c r="NJ37" s="38">
        <f t="shared" si="102"/>
        <v>8.1175390266299358E-2</v>
      </c>
      <c r="NK37" s="38">
        <f t="shared" si="103"/>
        <v>7.1717171717171721E-2</v>
      </c>
      <c r="NL37" s="38">
        <f t="shared" si="104"/>
        <v>0.40073461891643708</v>
      </c>
      <c r="NM37" s="8">
        <v>941046</v>
      </c>
      <c r="NN37" s="8">
        <v>128452</v>
      </c>
      <c r="NO37" s="11">
        <f t="shared" si="105"/>
        <v>0.1364991721977459</v>
      </c>
      <c r="NP37" s="13">
        <v>0.23899999999999999</v>
      </c>
      <c r="NQ37" s="13">
        <v>0.25</v>
      </c>
      <c r="NR37" s="13" t="e">
        <v>#N/A</v>
      </c>
      <c r="NS37" s="9">
        <v>696</v>
      </c>
      <c r="NT37" s="39">
        <v>73.210520000000002</v>
      </c>
      <c r="NU37" s="8">
        <v>3221</v>
      </c>
      <c r="NV37" s="16">
        <v>351.16180000000003</v>
      </c>
      <c r="NW37" s="8" t="e">
        <v>#N/A</v>
      </c>
      <c r="NX37" s="25" t="e">
        <v>#N/A</v>
      </c>
      <c r="NY37" s="39" t="e">
        <v>#N/A</v>
      </c>
    </row>
    <row r="38" spans="1:389" x14ac:dyDescent="0.25">
      <c r="A38" s="3" t="s">
        <v>47</v>
      </c>
      <c r="B38" s="3" t="s">
        <v>2</v>
      </c>
      <c r="C38" s="3" t="s">
        <v>78</v>
      </c>
      <c r="D38" s="3" t="s">
        <v>94</v>
      </c>
      <c r="E38" s="3" t="s">
        <v>19</v>
      </c>
      <c r="F38" s="3" t="s">
        <v>20</v>
      </c>
      <c r="G38" s="3">
        <v>36029</v>
      </c>
      <c r="H38" s="3">
        <v>2022</v>
      </c>
      <c r="I38" s="3" t="str">
        <f t="shared" si="53"/>
        <v>Sum of 2022</v>
      </c>
      <c r="J38" s="8">
        <v>948745</v>
      </c>
      <c r="K38" s="8">
        <v>950312</v>
      </c>
      <c r="L38" s="8">
        <v>188516</v>
      </c>
      <c r="M38" s="8">
        <v>218906</v>
      </c>
      <c r="N38" s="8">
        <v>358007</v>
      </c>
      <c r="O38" s="8">
        <v>184883</v>
      </c>
      <c r="P38" s="13">
        <f t="shared" si="106"/>
        <v>0.19837274495113183</v>
      </c>
      <c r="Q38" s="13">
        <f t="shared" si="107"/>
        <v>0.2303517160679861</v>
      </c>
      <c r="R38" s="13">
        <f t="shared" si="108"/>
        <v>0.37672574901716488</v>
      </c>
      <c r="S38" s="13">
        <f t="shared" si="109"/>
        <v>0.19454978996371719</v>
      </c>
      <c r="T38" s="15">
        <v>40.299999999999997</v>
      </c>
      <c r="U38" s="15">
        <v>38.6</v>
      </c>
      <c r="V38" s="15">
        <v>42.1</v>
      </c>
      <c r="W38" s="17">
        <v>688804</v>
      </c>
      <c r="X38" s="17">
        <v>118207</v>
      </c>
      <c r="Y38" s="17">
        <v>46342</v>
      </c>
      <c r="Z38" s="17">
        <v>7545</v>
      </c>
      <c r="AA38" s="17">
        <v>31140</v>
      </c>
      <c r="AB38" s="17">
        <v>58274</v>
      </c>
      <c r="AC38" s="17">
        <v>261508</v>
      </c>
      <c r="AD38" s="13">
        <f t="shared" si="1"/>
        <v>0.72481879635319768</v>
      </c>
      <c r="AE38" s="13">
        <f t="shared" si="2"/>
        <v>0.12438756955610368</v>
      </c>
      <c r="AF38" s="13">
        <f t="shared" si="3"/>
        <v>4.8765037166741028E-2</v>
      </c>
      <c r="AG38" s="13">
        <f t="shared" si="4"/>
        <v>7.9394977649445662E-3</v>
      </c>
      <c r="AH38" s="13">
        <f t="shared" si="5"/>
        <v>3.2768185606411371E-2</v>
      </c>
      <c r="AI38" s="13">
        <f t="shared" si="6"/>
        <v>6.132091355260167E-2</v>
      </c>
      <c r="AJ38" s="13">
        <f t="shared" si="7"/>
        <v>0.27518120364680232</v>
      </c>
      <c r="AK38" s="17">
        <v>411422</v>
      </c>
      <c r="AL38" s="17">
        <v>141245</v>
      </c>
      <c r="AM38" s="17">
        <v>139924</v>
      </c>
      <c r="AN38" s="17">
        <v>57362</v>
      </c>
      <c r="AO38" s="17">
        <v>72891</v>
      </c>
      <c r="AP38" s="13">
        <f t="shared" si="110"/>
        <v>0.34330930285692063</v>
      </c>
      <c r="AQ38" s="13">
        <f t="shared" si="164"/>
        <v>0.34009848768417827</v>
      </c>
      <c r="AR38" s="13">
        <f t="shared" si="165"/>
        <v>0.13942375468497067</v>
      </c>
      <c r="AS38" s="13">
        <f t="shared" si="166"/>
        <v>0.17716845477393042</v>
      </c>
      <c r="AT38" s="19">
        <v>2.2400000000000002</v>
      </c>
      <c r="AU38" s="17">
        <v>901223</v>
      </c>
      <c r="AV38" s="17">
        <v>800890</v>
      </c>
      <c r="AW38" s="17">
        <v>26649</v>
      </c>
      <c r="AX38" s="17">
        <v>38258</v>
      </c>
      <c r="AY38" s="17">
        <v>17972</v>
      </c>
      <c r="AZ38" s="17">
        <v>17454</v>
      </c>
      <c r="BA38" s="13">
        <f t="shared" si="167"/>
        <v>0.88867017375277813</v>
      </c>
      <c r="BB38" s="13">
        <f t="shared" si="168"/>
        <v>2.9569817903005138E-2</v>
      </c>
      <c r="BC38" s="13">
        <f t="shared" si="169"/>
        <v>4.2451202421598208E-2</v>
      </c>
      <c r="BD38" s="13">
        <f t="shared" si="170"/>
        <v>1.9941790211745594E-2</v>
      </c>
      <c r="BE38" s="13">
        <f t="shared" si="171"/>
        <v>1.9367015710872893E-2</v>
      </c>
      <c r="BF38" s="13">
        <f t="shared" si="9"/>
        <v>0.11132982624722183</v>
      </c>
      <c r="BG38" s="17">
        <v>940427</v>
      </c>
      <c r="BH38" s="17">
        <v>848528</v>
      </c>
      <c r="BI38" s="17">
        <v>58025</v>
      </c>
      <c r="BJ38" s="17">
        <v>20324</v>
      </c>
      <c r="BK38" s="17">
        <v>9918</v>
      </c>
      <c r="BL38" s="17">
        <v>3632</v>
      </c>
      <c r="BM38" s="13">
        <f t="shared" si="111"/>
        <v>0.90227949644151006</v>
      </c>
      <c r="BN38" s="13">
        <f t="shared" si="172"/>
        <v>6.1700695535113308E-2</v>
      </c>
      <c r="BO38" s="13">
        <f t="shared" si="173"/>
        <v>2.1611459475323443E-2</v>
      </c>
      <c r="BP38" s="13">
        <f t="shared" si="174"/>
        <v>1.0546273129121134E-2</v>
      </c>
      <c r="BQ38" s="13">
        <f t="shared" si="175"/>
        <v>3.8620754189320383E-3</v>
      </c>
      <c r="BR38" s="13">
        <f t="shared" si="56"/>
        <v>9.7720503558489921E-2</v>
      </c>
      <c r="BS38" s="17">
        <v>768318</v>
      </c>
      <c r="BT38" s="17">
        <v>97577</v>
      </c>
      <c r="BU38" s="17">
        <v>17235</v>
      </c>
      <c r="BV38" s="17">
        <v>67182</v>
      </c>
      <c r="BW38" s="13">
        <f t="shared" si="112"/>
        <v>0.80849026425005688</v>
      </c>
      <c r="BX38" s="13">
        <f t="shared" si="176"/>
        <v>0.10267890966335266</v>
      </c>
      <c r="BY38" s="13">
        <f t="shared" si="177"/>
        <v>1.8136148970022477E-2</v>
      </c>
      <c r="BZ38" s="13">
        <f t="shared" si="178"/>
        <v>7.069467711656803E-2</v>
      </c>
      <c r="CA38" s="13">
        <f t="shared" si="113"/>
        <v>0.19150973574994318</v>
      </c>
      <c r="CB38" s="8">
        <v>926465</v>
      </c>
      <c r="CC38" s="8">
        <v>122301</v>
      </c>
      <c r="CD38" s="13">
        <f t="shared" si="114"/>
        <v>0.13200822481151472</v>
      </c>
      <c r="CE38" s="8">
        <v>186224</v>
      </c>
      <c r="CF38" s="8">
        <v>30334</v>
      </c>
      <c r="CG38" s="13">
        <f t="shared" si="115"/>
        <v>0.16288985308016152</v>
      </c>
      <c r="CH38" s="5">
        <v>70044</v>
      </c>
      <c r="CI38" s="5">
        <f>CH38*VLOOKUP(H38,'R-CPI-U-RS'!$A$44:$O$54,15,FALSE)</f>
        <v>75076.129779837778</v>
      </c>
      <c r="CJ38" s="5">
        <v>71884109</v>
      </c>
      <c r="CK38" s="5">
        <v>60960052</v>
      </c>
      <c r="CL38" s="9">
        <v>22574</v>
      </c>
      <c r="CM38" s="9">
        <v>11382</v>
      </c>
      <c r="CN38" s="9">
        <v>4227</v>
      </c>
      <c r="CO38" s="9">
        <v>3201</v>
      </c>
      <c r="CP38" s="9">
        <v>2306</v>
      </c>
      <c r="CQ38" s="9">
        <v>807</v>
      </c>
      <c r="CR38" s="9">
        <v>449</v>
      </c>
      <c r="CS38" s="9">
        <v>237</v>
      </c>
      <c r="CT38" s="20">
        <v>23548476000</v>
      </c>
      <c r="CU38" s="20">
        <f>CT38*VLOOKUP(H38,'R-CPI-U-RS'!$A$44:$P$54,16,FALSE)</f>
        <v>24519884743.453068</v>
      </c>
      <c r="CV38" s="9">
        <v>1898</v>
      </c>
      <c r="CW38" s="9">
        <v>755243</v>
      </c>
      <c r="CX38" s="9">
        <v>106009</v>
      </c>
      <c r="CY38" s="9">
        <v>30493</v>
      </c>
      <c r="CZ38" s="9">
        <v>30665</v>
      </c>
      <c r="DA38" s="11">
        <f t="shared" si="116"/>
        <v>0.81877147906028769</v>
      </c>
      <c r="DB38" s="11">
        <f t="shared" si="117"/>
        <v>0.11492611745319327</v>
      </c>
      <c r="DC38" s="11">
        <f t="shared" si="118"/>
        <v>3.3057967715007429E-2</v>
      </c>
      <c r="DD38" s="11">
        <f t="shared" si="119"/>
        <v>3.3244435771511587E-2</v>
      </c>
      <c r="DE38" s="9">
        <v>417244</v>
      </c>
      <c r="DF38" s="9">
        <v>440911</v>
      </c>
      <c r="DG38" s="9">
        <v>26</v>
      </c>
      <c r="DH38" s="9">
        <v>90</v>
      </c>
      <c r="DI38" s="9">
        <v>1823</v>
      </c>
      <c r="DJ38" s="9">
        <v>16664</v>
      </c>
      <c r="DK38" s="9">
        <v>45362</v>
      </c>
      <c r="DL38" s="9">
        <v>20792</v>
      </c>
      <c r="DM38" s="9">
        <v>51238</v>
      </c>
      <c r="DN38" s="9">
        <v>17066</v>
      </c>
      <c r="DO38" s="9">
        <v>6120</v>
      </c>
      <c r="DP38" s="9">
        <v>33427</v>
      </c>
      <c r="DQ38" s="9">
        <v>6245</v>
      </c>
      <c r="DR38" s="9">
        <v>25618</v>
      </c>
      <c r="DS38" s="9">
        <v>13008</v>
      </c>
      <c r="DT38" s="9">
        <v>25276</v>
      </c>
      <c r="DU38" s="9">
        <v>12593</v>
      </c>
      <c r="DV38" s="9">
        <v>76987</v>
      </c>
      <c r="DW38" s="9">
        <v>6851</v>
      </c>
      <c r="DX38" s="9">
        <v>40801</v>
      </c>
      <c r="DY38" s="9">
        <v>17250</v>
      </c>
      <c r="DZ38" s="9">
        <v>7</v>
      </c>
      <c r="EA38" s="9">
        <f t="shared" si="183"/>
        <v>62142</v>
      </c>
      <c r="EB38" s="9">
        <f t="shared" si="184"/>
        <v>39672</v>
      </c>
      <c r="EC38" s="9">
        <f t="shared" si="185"/>
        <v>63902</v>
      </c>
      <c r="ED38" s="9">
        <f t="shared" si="186"/>
        <v>89580</v>
      </c>
      <c r="EE38" s="9">
        <f t="shared" si="187"/>
        <v>90919</v>
      </c>
      <c r="EF38" s="9">
        <f t="shared" si="188"/>
        <v>71029</v>
      </c>
      <c r="EG38" s="11">
        <f t="shared" si="189"/>
        <v>0.14893443644486201</v>
      </c>
      <c r="EH38" s="11">
        <f t="shared" si="190"/>
        <v>9.5081055689236998E-2</v>
      </c>
      <c r="EI38" s="11">
        <f t="shared" si="191"/>
        <v>0.15315259176884508</v>
      </c>
      <c r="EJ38" s="11">
        <f t="shared" si="192"/>
        <v>0.2146945192740938</v>
      </c>
      <c r="EK38" s="11">
        <f t="shared" si="193"/>
        <v>0.21790367267114685</v>
      </c>
      <c r="EL38" s="11">
        <f t="shared" si="194"/>
        <v>0.17023372415181526</v>
      </c>
      <c r="EM38" s="9">
        <v>784502</v>
      </c>
      <c r="EN38" s="9">
        <v>488801</v>
      </c>
      <c r="EO38" s="14">
        <f t="shared" si="120"/>
        <v>0.62307170663682188</v>
      </c>
      <c r="EP38" s="9">
        <v>457084</v>
      </c>
      <c r="EQ38" s="9">
        <v>440911</v>
      </c>
      <c r="ER38" s="11">
        <f t="shared" si="58"/>
        <v>3.538299306035652E-2</v>
      </c>
      <c r="ES38" s="9">
        <v>60138</v>
      </c>
      <c r="ET38" s="9">
        <v>674145</v>
      </c>
      <c r="EU38" s="9">
        <v>50132</v>
      </c>
      <c r="EV38" s="9">
        <v>169731</v>
      </c>
      <c r="EW38" s="9">
        <v>200436</v>
      </c>
      <c r="EX38" s="9">
        <v>116234</v>
      </c>
      <c r="EY38" s="9">
        <v>137612</v>
      </c>
      <c r="EZ38" s="13">
        <f t="shared" si="121"/>
        <v>7.4363823806451138E-2</v>
      </c>
      <c r="FA38" s="13">
        <f t="shared" si="122"/>
        <v>0.25177224484346838</v>
      </c>
      <c r="FB38" s="13">
        <f t="shared" si="123"/>
        <v>0.29731882606857574</v>
      </c>
      <c r="FC38" s="13">
        <f t="shared" si="124"/>
        <v>0.17241691327533396</v>
      </c>
      <c r="FD38" s="13">
        <f t="shared" si="125"/>
        <v>0.20412819200617077</v>
      </c>
      <c r="FE38" s="13">
        <f t="shared" si="126"/>
        <v>0.37654510528150476</v>
      </c>
      <c r="FF38" s="9">
        <v>0</v>
      </c>
      <c r="FG38" s="9">
        <v>47538</v>
      </c>
      <c r="FH38" s="9">
        <v>10859</v>
      </c>
      <c r="FI38" s="9">
        <v>7843</v>
      </c>
      <c r="FJ38" s="9">
        <v>933</v>
      </c>
      <c r="FK38" s="9">
        <f t="shared" si="59"/>
        <v>47538</v>
      </c>
      <c r="FL38" s="9">
        <f t="shared" si="60"/>
        <v>18702</v>
      </c>
      <c r="FM38" s="9">
        <f t="shared" si="61"/>
        <v>933</v>
      </c>
      <c r="FN38" s="9">
        <v>120005</v>
      </c>
      <c r="FO38" s="9">
        <v>73968</v>
      </c>
      <c r="FP38" s="9">
        <v>355017</v>
      </c>
      <c r="FQ38" s="9">
        <f t="shared" si="62"/>
        <v>46037</v>
      </c>
      <c r="FR38" s="8">
        <v>441303</v>
      </c>
      <c r="FS38" s="8">
        <v>29881</v>
      </c>
      <c r="FT38" s="13">
        <f t="shared" si="127"/>
        <v>6.771084719569094E-2</v>
      </c>
      <c r="FU38" s="8">
        <v>411422</v>
      </c>
      <c r="FV38" s="8">
        <v>269995</v>
      </c>
      <c r="FW38" s="8">
        <v>141427</v>
      </c>
      <c r="FX38" s="13">
        <f t="shared" si="128"/>
        <v>0.65624832896636542</v>
      </c>
      <c r="FY38" s="13">
        <f t="shared" si="129"/>
        <v>0.34375167103363458</v>
      </c>
      <c r="FZ38" s="17">
        <v>44905</v>
      </c>
      <c r="GA38" s="17">
        <v>55108</v>
      </c>
      <c r="GB38" s="17">
        <v>99197</v>
      </c>
      <c r="GC38" s="17">
        <v>112966</v>
      </c>
      <c r="GD38" s="17">
        <v>129127</v>
      </c>
      <c r="GE38" s="13">
        <f t="shared" si="63"/>
        <v>0.1017554831940866</v>
      </c>
      <c r="GF38" s="13">
        <f t="shared" si="64"/>
        <v>0.12487565232957855</v>
      </c>
      <c r="GG38" s="13">
        <f t="shared" si="65"/>
        <v>0.22478206583685131</v>
      </c>
      <c r="GH38" s="13">
        <f t="shared" si="66"/>
        <v>0.2559828507850615</v>
      </c>
      <c r="GI38" s="13">
        <f t="shared" si="67"/>
        <v>0.29260394785442201</v>
      </c>
      <c r="GJ38">
        <v>1957</v>
      </c>
      <c r="GK38" s="8">
        <v>274654</v>
      </c>
      <c r="GL38" s="8">
        <v>99179</v>
      </c>
      <c r="GM38" s="8">
        <v>30680</v>
      </c>
      <c r="GN38" s="8">
        <v>29562</v>
      </c>
      <c r="GO38" s="8">
        <v>7228</v>
      </c>
      <c r="GP38" s="13">
        <f t="shared" si="130"/>
        <v>0.62237057078696501</v>
      </c>
      <c r="GQ38" s="13">
        <f t="shared" si="131"/>
        <v>0.22474127753493631</v>
      </c>
      <c r="GR38" s="13">
        <f t="shared" si="132"/>
        <v>6.9521394597362812E-2</v>
      </c>
      <c r="GS38" s="13">
        <f t="shared" si="133"/>
        <v>6.6987987845086028E-2</v>
      </c>
      <c r="GT38" s="13">
        <f t="shared" si="134"/>
        <v>1.6378769235649883E-2</v>
      </c>
      <c r="GU38" s="21">
        <v>259278.254270818</v>
      </c>
      <c r="GV38" s="21">
        <f>GU38*VLOOKUP(H38,'R-CPI-U-RS'!$A$44:$O$54,15,FALSE)</f>
        <v>277905.42896930088</v>
      </c>
      <c r="GW38" s="9">
        <v>1048</v>
      </c>
      <c r="GX38" s="9">
        <v>30</v>
      </c>
      <c r="GY38" s="9">
        <v>38</v>
      </c>
      <c r="GZ38" s="9">
        <v>282</v>
      </c>
      <c r="HA38" s="9">
        <f t="shared" si="69"/>
        <v>350</v>
      </c>
      <c r="HB38" s="8">
        <v>51618</v>
      </c>
      <c r="HC38" s="8">
        <v>139097</v>
      </c>
      <c r="HD38" s="8">
        <v>111113</v>
      </c>
      <c r="HE38" s="8">
        <v>103339</v>
      </c>
      <c r="HF38" s="8">
        <v>6255</v>
      </c>
      <c r="HG38" s="13">
        <f t="shared" si="135"/>
        <v>0.12546242058032872</v>
      </c>
      <c r="HH38" s="13">
        <f t="shared" si="179"/>
        <v>0.33808838613394521</v>
      </c>
      <c r="HI38" s="13">
        <f t="shared" si="180"/>
        <v>0.27007063307261159</v>
      </c>
      <c r="HJ38" s="13">
        <f t="shared" si="181"/>
        <v>0.25117519238154501</v>
      </c>
      <c r="HK38" s="13">
        <f t="shared" si="182"/>
        <v>1.5203367831569533E-2</v>
      </c>
      <c r="HL38" s="5">
        <v>1046</v>
      </c>
      <c r="HM38" s="5">
        <f>HL38*VLOOKUP(H38,'R-CPI-U-RS'!$A$44:$O$54,15,FALSE)</f>
        <v>1121.1471610660487</v>
      </c>
      <c r="HN38" s="17">
        <v>65302</v>
      </c>
      <c r="HO38" s="17">
        <v>103179</v>
      </c>
      <c r="HP38" s="17">
        <v>48298</v>
      </c>
      <c r="HQ38" s="17">
        <v>19238</v>
      </c>
      <c r="HR38" s="17">
        <v>31459</v>
      </c>
      <c r="HS38" s="17">
        <v>2519</v>
      </c>
      <c r="HT38" s="13">
        <f t="shared" si="136"/>
        <v>0.24186373821737439</v>
      </c>
      <c r="HU38" s="13">
        <f t="shared" si="137"/>
        <v>0.38215152132446895</v>
      </c>
      <c r="HV38" s="13">
        <f t="shared" si="138"/>
        <v>0.17888479416285485</v>
      </c>
      <c r="HW38" s="13">
        <f t="shared" si="139"/>
        <v>7.1253171355025097E-2</v>
      </c>
      <c r="HX38" s="13">
        <f t="shared" si="140"/>
        <v>0.11651697253652846</v>
      </c>
      <c r="HY38" s="13">
        <f t="shared" si="141"/>
        <v>9.329802403748217E-3</v>
      </c>
      <c r="HZ38" s="13">
        <v>0.161</v>
      </c>
      <c r="IA38" s="17">
        <v>5720</v>
      </c>
      <c r="IB38" s="17">
        <v>31052</v>
      </c>
      <c r="IC38" s="17">
        <v>30231</v>
      </c>
      <c r="ID38" s="17">
        <v>16847</v>
      </c>
      <c r="IE38" s="17">
        <v>47654</v>
      </c>
      <c r="IF38" s="17">
        <v>9923</v>
      </c>
      <c r="IG38" s="13">
        <f t="shared" si="142"/>
        <v>4.0444893832153689E-2</v>
      </c>
      <c r="IH38" s="13">
        <f t="shared" si="143"/>
        <v>0.2195620355377686</v>
      </c>
      <c r="II38" s="13">
        <f t="shared" si="144"/>
        <v>0.21375692053144024</v>
      </c>
      <c r="IJ38" s="13">
        <f t="shared" si="145"/>
        <v>0.11912152559270861</v>
      </c>
      <c r="IK38" s="13">
        <f t="shared" si="146"/>
        <v>0.33695121864990418</v>
      </c>
      <c r="IL38" s="13">
        <f t="shared" si="147"/>
        <v>7.0163405856024666E-2</v>
      </c>
      <c r="IM38" s="13">
        <v>0.29600000000000004</v>
      </c>
      <c r="IN38" s="17">
        <v>489438</v>
      </c>
      <c r="IO38" s="17">
        <v>352851</v>
      </c>
      <c r="IP38" s="17">
        <v>40694</v>
      </c>
      <c r="IQ38" s="17">
        <v>13799</v>
      </c>
      <c r="IR38" s="17">
        <v>11698</v>
      </c>
      <c r="IS38" s="17">
        <v>7903</v>
      </c>
      <c r="IT38" s="17">
        <v>62493</v>
      </c>
      <c r="IU38" s="13">
        <f t="shared" si="148"/>
        <v>0.7209309452882694</v>
      </c>
      <c r="IV38" s="13">
        <f t="shared" si="149"/>
        <v>8.3144341060563343E-2</v>
      </c>
      <c r="IW38" s="13">
        <f t="shared" si="150"/>
        <v>2.8193560777871763E-2</v>
      </c>
      <c r="IX38" s="13">
        <f t="shared" si="151"/>
        <v>2.3900882236360887E-2</v>
      </c>
      <c r="IY38" s="13">
        <f t="shared" si="152"/>
        <v>1.6147091153527107E-2</v>
      </c>
      <c r="IZ38" s="13">
        <f t="shared" si="153"/>
        <v>0.12768317948340749</v>
      </c>
      <c r="JA38" s="17">
        <v>489438</v>
      </c>
      <c r="JB38" s="17">
        <v>352851</v>
      </c>
      <c r="JC38" s="17">
        <v>40694</v>
      </c>
      <c r="JD38" s="17">
        <v>13799</v>
      </c>
      <c r="JE38" s="17">
        <v>12647</v>
      </c>
      <c r="JF38" s="17">
        <v>6954</v>
      </c>
      <c r="JG38" s="17">
        <v>62493</v>
      </c>
      <c r="JH38" s="13">
        <f t="shared" si="74"/>
        <v>0.7209309452882694</v>
      </c>
      <c r="JI38" s="13">
        <f t="shared" si="75"/>
        <v>8.3144341060563343E-2</v>
      </c>
      <c r="JJ38" s="13">
        <f t="shared" si="76"/>
        <v>2.8193560777871763E-2</v>
      </c>
      <c r="JK38" s="13">
        <f t="shared" si="77"/>
        <v>2.583984079699574E-2</v>
      </c>
      <c r="JL38" s="13">
        <f t="shared" si="78"/>
        <v>1.4208132592892256E-2</v>
      </c>
      <c r="JM38" s="13">
        <f t="shared" si="79"/>
        <v>0.12768317948340749</v>
      </c>
      <c r="JN38" s="1">
        <v>59</v>
      </c>
      <c r="JO38" s="1">
        <v>41</v>
      </c>
      <c r="JP38" s="1">
        <v>10</v>
      </c>
      <c r="JQ38" s="1">
        <v>5</v>
      </c>
      <c r="JR38" s="1">
        <v>3</v>
      </c>
      <c r="JS38" s="1">
        <v>0</v>
      </c>
      <c r="JT38" s="11">
        <f t="shared" si="80"/>
        <v>0.69491525423728817</v>
      </c>
      <c r="JU38" s="11">
        <f t="shared" si="81"/>
        <v>0.16949152542372881</v>
      </c>
      <c r="JV38" s="11">
        <f t="shared" si="82"/>
        <v>8.4745762711864403E-2</v>
      </c>
      <c r="JW38" s="11">
        <f t="shared" si="83"/>
        <v>5.0847457627118647E-2</v>
      </c>
      <c r="JX38" s="11">
        <f t="shared" si="84"/>
        <v>0</v>
      </c>
      <c r="JY38" s="29">
        <f>(JN38/J38)*100000</f>
        <v>6.2187416007462497</v>
      </c>
      <c r="JZ38" s="9">
        <v>10879705</v>
      </c>
      <c r="KA38" s="9">
        <v>2076436</v>
      </c>
      <c r="KB38" s="9">
        <v>201299</v>
      </c>
      <c r="KC38" s="9"/>
      <c r="KD38" s="9"/>
      <c r="KE38" s="9"/>
      <c r="KF38" s="9"/>
      <c r="KG38" s="9"/>
      <c r="KH38" s="9">
        <f t="shared" si="85"/>
        <v>2076436</v>
      </c>
      <c r="KI38" s="9">
        <f t="shared" si="86"/>
        <v>201299</v>
      </c>
      <c r="KJ38" s="9">
        <f t="shared" si="87"/>
        <v>13157440</v>
      </c>
      <c r="KK38" t="e">
        <v>#N/A</v>
      </c>
      <c r="KL38" s="8" t="e">
        <v>#N/A</v>
      </c>
      <c r="KM38" s="8" t="e">
        <v>#N/A</v>
      </c>
      <c r="KN38" s="8" t="e">
        <v>#N/A</v>
      </c>
      <c r="KO38" s="8">
        <v>398906</v>
      </c>
      <c r="KP38" s="8">
        <v>121700</v>
      </c>
      <c r="KQ38" s="8">
        <v>178954</v>
      </c>
      <c r="KR38" s="8">
        <v>83328</v>
      </c>
      <c r="KS38" s="8">
        <v>14924</v>
      </c>
      <c r="KT38" s="13">
        <f t="shared" si="154"/>
        <v>0.30508440584999974</v>
      </c>
      <c r="KU38" s="13">
        <f t="shared" si="155"/>
        <v>0.44861195369335133</v>
      </c>
      <c r="KV38" s="13">
        <f t="shared" si="156"/>
        <v>0.20889131775405734</v>
      </c>
      <c r="KW38" s="13">
        <f t="shared" si="157"/>
        <v>3.7412322702591587E-2</v>
      </c>
      <c r="KX38" s="17">
        <v>8606485</v>
      </c>
      <c r="KY38" s="15">
        <f t="shared" si="158"/>
        <v>21.575220728692976</v>
      </c>
      <c r="KZ38" s="8">
        <v>457590</v>
      </c>
      <c r="LA38" s="8">
        <v>23157</v>
      </c>
      <c r="LB38" s="8">
        <v>120399</v>
      </c>
      <c r="LC38" s="8">
        <v>204689</v>
      </c>
      <c r="LD38" s="8">
        <v>75239</v>
      </c>
      <c r="LE38" s="8">
        <v>34106</v>
      </c>
      <c r="LF38" s="13">
        <f t="shared" si="159"/>
        <v>5.0606438077755195E-2</v>
      </c>
      <c r="LG38" s="13">
        <f t="shared" si="160"/>
        <v>0.26311545269782993</v>
      </c>
      <c r="LH38" s="13">
        <f t="shared" si="161"/>
        <v>0.44731965296444415</v>
      </c>
      <c r="LI38" s="13">
        <f t="shared" si="162"/>
        <v>0.16442448480080421</v>
      </c>
      <c r="LJ38" s="13">
        <f t="shared" si="163"/>
        <v>7.4533971459166501E-2</v>
      </c>
      <c r="LK38" s="17" t="e">
        <v>#N/A</v>
      </c>
      <c r="LL38" s="17" t="e">
        <v>#N/A</v>
      </c>
      <c r="LM38" s="13" t="e">
        <f t="shared" si="195"/>
        <v>#N/A</v>
      </c>
      <c r="LN38" s="27" t="e">
        <v>#N/A</v>
      </c>
      <c r="LO38" s="27" t="e">
        <v>#N/A</v>
      </c>
      <c r="LP38" s="27" t="e">
        <v>#N/A</v>
      </c>
      <c r="LQ38" s="27" t="e">
        <v>#N/A</v>
      </c>
      <c r="LR38" s="27" t="e">
        <v>#N/A</v>
      </c>
      <c r="LS38" s="11" t="e">
        <f t="shared" si="90"/>
        <v>#N/A</v>
      </c>
      <c r="LT38" s="11" t="e">
        <f t="shared" si="91"/>
        <v>#N/A</v>
      </c>
      <c r="LU38" s="11" t="e">
        <f t="shared" si="92"/>
        <v>#N/A</v>
      </c>
      <c r="LV38" s="11" t="e">
        <f t="shared" si="93"/>
        <v>#N/A</v>
      </c>
      <c r="LW38" s="11" t="e">
        <f t="shared" si="94"/>
        <v>#N/A</v>
      </c>
      <c r="LX38" s="25" t="e">
        <v>#N/A</v>
      </c>
      <c r="LY38" s="25" t="e">
        <v>#N/A</v>
      </c>
      <c r="LZ38" s="25" t="e">
        <v>#N/A</v>
      </c>
      <c r="MA38" s="25" t="e">
        <v>#N/A</v>
      </c>
      <c r="MB38" s="22" t="e">
        <v>#N/A</v>
      </c>
      <c r="MC38" s="22" t="e">
        <v>#N/A</v>
      </c>
      <c r="MD38" s="1">
        <v>365</v>
      </c>
      <c r="ME38" s="1">
        <v>238</v>
      </c>
      <c r="MF38" s="1">
        <v>125</v>
      </c>
      <c r="MG38" s="1">
        <v>2</v>
      </c>
      <c r="MH38" s="1">
        <v>0</v>
      </c>
      <c r="MI38" s="1">
        <v>0</v>
      </c>
      <c r="MJ38" s="11">
        <f t="shared" si="95"/>
        <v>0.65205479452054793</v>
      </c>
      <c r="MK38" s="11">
        <f t="shared" si="96"/>
        <v>0.34246575342465752</v>
      </c>
      <c r="ML38" s="11">
        <f t="shared" si="97"/>
        <v>5.4794520547945206E-3</v>
      </c>
      <c r="MM38" s="11">
        <f t="shared" si="98"/>
        <v>0</v>
      </c>
      <c r="MN38" s="11">
        <f t="shared" si="99"/>
        <v>0</v>
      </c>
      <c r="MO38" s="26" t="e">
        <v>#N/A</v>
      </c>
      <c r="MP38" s="26" t="e">
        <v>#N/A</v>
      </c>
      <c r="MQ38" s="26" t="e">
        <v>#N/A</v>
      </c>
      <c r="MR38" s="26" t="e">
        <v>#N/A</v>
      </c>
      <c r="MS38" s="9">
        <v>616643.88485201902</v>
      </c>
      <c r="MT38" s="9">
        <v>3444.5639999999999</v>
      </c>
      <c r="MU38" s="9">
        <v>6130.8</v>
      </c>
      <c r="MV38" s="9">
        <v>235372.953400403</v>
      </c>
      <c r="MW38" s="9">
        <v>861592.20225242199</v>
      </c>
      <c r="MX38" s="13">
        <v>6.9000000000000006E-2</v>
      </c>
      <c r="MY38" s="13">
        <v>0.109</v>
      </c>
      <c r="MZ38" s="13">
        <v>0.14499999999999999</v>
      </c>
      <c r="NA38" s="13">
        <v>0.10300000000000001</v>
      </c>
      <c r="NB38" s="13">
        <v>0.32299999999999995</v>
      </c>
      <c r="NC38" s="8">
        <v>2050</v>
      </c>
      <c r="ND38" s="8">
        <v>2849</v>
      </c>
      <c r="NE38" s="8">
        <v>959</v>
      </c>
      <c r="NF38" s="8">
        <v>849</v>
      </c>
      <c r="NG38" s="8">
        <v>4072</v>
      </c>
      <c r="NH38" s="38">
        <f t="shared" si="100"/>
        <v>0.19018461823916877</v>
      </c>
      <c r="NI38" s="38">
        <f t="shared" si="101"/>
        <v>0.26431023286019112</v>
      </c>
      <c r="NJ38" s="38">
        <f t="shared" si="102"/>
        <v>8.8969292142128217E-2</v>
      </c>
      <c r="NK38" s="38">
        <f t="shared" si="103"/>
        <v>7.8764263846367935E-2</v>
      </c>
      <c r="NL38" s="38">
        <f t="shared" si="104"/>
        <v>0.37777159291214396</v>
      </c>
      <c r="NM38" s="8">
        <v>942458</v>
      </c>
      <c r="NN38" s="8">
        <v>125538</v>
      </c>
      <c r="NO38" s="11">
        <f t="shared" si="105"/>
        <v>0.13320275280171637</v>
      </c>
      <c r="NP38" s="13">
        <v>0.22500000000000001</v>
      </c>
      <c r="NQ38" s="13">
        <v>0.25800000000000001</v>
      </c>
      <c r="NR38" s="13" t="e">
        <v>#N/A</v>
      </c>
      <c r="NS38" s="9">
        <v>696</v>
      </c>
      <c r="NT38" s="39">
        <v>73.210520000000002</v>
      </c>
      <c r="NU38" s="8">
        <v>3513</v>
      </c>
      <c r="NV38" s="16">
        <v>369.52381000000003</v>
      </c>
      <c r="NW38" s="8" t="e">
        <v>#N/A</v>
      </c>
      <c r="NX38" s="25" t="e">
        <v>#N/A</v>
      </c>
      <c r="NY38" s="39">
        <v>77.041163060000002</v>
      </c>
    </row>
    <row r="39" spans="1:389" x14ac:dyDescent="0.25">
      <c r="A39" s="3" t="s">
        <v>47</v>
      </c>
      <c r="B39" s="3" t="s">
        <v>2</v>
      </c>
      <c r="C39" s="3" t="s">
        <v>78</v>
      </c>
      <c r="D39" s="3" t="s">
        <v>94</v>
      </c>
      <c r="E39" s="3" t="s">
        <v>19</v>
      </c>
      <c r="F39" s="3" t="s">
        <v>20</v>
      </c>
      <c r="G39" s="3">
        <v>36029</v>
      </c>
      <c r="H39" s="3">
        <v>2023</v>
      </c>
      <c r="I39" s="3" t="str">
        <f t="shared" si="53"/>
        <v>Sum of 2023</v>
      </c>
      <c r="J39" s="8">
        <v>948386</v>
      </c>
      <c r="K39" s="8">
        <v>946147</v>
      </c>
      <c r="L39" s="8">
        <v>189431</v>
      </c>
      <c r="M39" s="8">
        <v>211682</v>
      </c>
      <c r="N39" s="8">
        <v>356743</v>
      </c>
      <c r="O39" s="8">
        <v>188291</v>
      </c>
      <c r="P39" s="13">
        <f t="shared" si="106"/>
        <v>0.20021307471249183</v>
      </c>
      <c r="Q39" s="13">
        <f t="shared" si="107"/>
        <v>0.22373056195284666</v>
      </c>
      <c r="R39" s="13">
        <f t="shared" si="108"/>
        <v>0.37704817538923657</v>
      </c>
      <c r="S39" s="13">
        <f t="shared" si="109"/>
        <v>0.19900818794542496</v>
      </c>
      <c r="T39" s="15">
        <v>40.700000000000003</v>
      </c>
      <c r="U39" s="15">
        <v>39.700000000000003</v>
      </c>
      <c r="V39" s="15">
        <v>41.8</v>
      </c>
      <c r="W39" s="17">
        <v>682070</v>
      </c>
      <c r="X39" s="17">
        <v>116817</v>
      </c>
      <c r="Y39" s="17">
        <v>47753</v>
      </c>
      <c r="Z39" s="17">
        <v>4810</v>
      </c>
      <c r="AA39" s="17">
        <v>33714</v>
      </c>
      <c r="AB39" s="17">
        <v>60983</v>
      </c>
      <c r="AC39" s="17">
        <v>264077</v>
      </c>
      <c r="AD39" s="13">
        <f t="shared" si="1"/>
        <v>0.72089220808183085</v>
      </c>
      <c r="AE39" s="13">
        <f t="shared" si="2"/>
        <v>0.12346601532320031</v>
      </c>
      <c r="AF39" s="13">
        <f t="shared" si="3"/>
        <v>5.0471015603283632E-2</v>
      </c>
      <c r="AG39" s="13">
        <f t="shared" si="4"/>
        <v>5.0837766224487314E-3</v>
      </c>
      <c r="AH39" s="13">
        <f t="shared" si="5"/>
        <v>3.5632940758677033E-2</v>
      </c>
      <c r="AI39" s="13">
        <f t="shared" si="6"/>
        <v>6.4454043610559453E-2</v>
      </c>
      <c r="AJ39" s="13">
        <f t="shared" si="7"/>
        <v>0.27910779191816915</v>
      </c>
      <c r="AK39" s="17">
        <v>410430</v>
      </c>
      <c r="AL39" s="17">
        <v>143175</v>
      </c>
      <c r="AM39" s="17">
        <v>134690</v>
      </c>
      <c r="AN39" s="17">
        <v>57700</v>
      </c>
      <c r="AO39" s="17">
        <v>74865</v>
      </c>
      <c r="AP39" s="13">
        <f t="shared" si="110"/>
        <v>0.34884145895767854</v>
      </c>
      <c r="AQ39" s="13">
        <f t="shared" si="164"/>
        <v>0.32816801890699998</v>
      </c>
      <c r="AR39" s="13">
        <f t="shared" si="165"/>
        <v>0.14058426528275222</v>
      </c>
      <c r="AS39" s="13">
        <f t="shared" si="166"/>
        <v>0.18240625685256925</v>
      </c>
      <c r="AT39" s="19">
        <v>2.2400000000000002</v>
      </c>
      <c r="AU39" s="17">
        <v>897245</v>
      </c>
      <c r="AV39" s="17">
        <v>797280</v>
      </c>
      <c r="AW39" s="17">
        <v>29116</v>
      </c>
      <c r="AX39" s="17">
        <v>38524</v>
      </c>
      <c r="AY39" s="17">
        <v>15627</v>
      </c>
      <c r="AZ39" s="17">
        <v>16698</v>
      </c>
      <c r="BA39" s="13">
        <f t="shared" si="167"/>
        <v>0.88858672937714889</v>
      </c>
      <c r="BB39" s="13">
        <f t="shared" si="168"/>
        <v>3.2450445530484984E-2</v>
      </c>
      <c r="BC39" s="13">
        <f t="shared" si="169"/>
        <v>4.2935875931323107E-2</v>
      </c>
      <c r="BD39" s="13">
        <f t="shared" si="170"/>
        <v>1.741664762690235E-2</v>
      </c>
      <c r="BE39" s="13">
        <f t="shared" si="171"/>
        <v>1.861030153414062E-2</v>
      </c>
      <c r="BF39" s="13">
        <f t="shared" si="9"/>
        <v>0.11141327062285106</v>
      </c>
      <c r="BG39" s="17">
        <v>937032</v>
      </c>
      <c r="BH39" s="17">
        <v>835250</v>
      </c>
      <c r="BI39" s="17">
        <v>65761</v>
      </c>
      <c r="BJ39" s="17">
        <v>21278</v>
      </c>
      <c r="BK39" s="17">
        <v>9306</v>
      </c>
      <c r="BL39" s="17">
        <v>5437</v>
      </c>
      <c r="BM39" s="13">
        <f t="shared" si="111"/>
        <v>0.89137830938537854</v>
      </c>
      <c r="BN39" s="13">
        <f t="shared" si="172"/>
        <v>7.0180100572872647E-2</v>
      </c>
      <c r="BO39" s="13">
        <f t="shared" si="173"/>
        <v>2.2707869101588847E-2</v>
      </c>
      <c r="BP39" s="13">
        <f t="shared" si="174"/>
        <v>9.9313577337807029E-3</v>
      </c>
      <c r="BQ39" s="13">
        <f t="shared" si="175"/>
        <v>5.8023632063792909E-3</v>
      </c>
      <c r="BR39" s="13">
        <f t="shared" si="56"/>
        <v>0.1086216906146215</v>
      </c>
      <c r="BS39" s="17">
        <v>756269</v>
      </c>
      <c r="BT39" s="17">
        <v>103396</v>
      </c>
      <c r="BU39" s="17">
        <v>16155</v>
      </c>
      <c r="BV39" s="17">
        <v>70327</v>
      </c>
      <c r="BW39" s="13">
        <f t="shared" si="112"/>
        <v>0.79931448284463191</v>
      </c>
      <c r="BX39" s="13">
        <f t="shared" si="176"/>
        <v>0.10928111593652995</v>
      </c>
      <c r="BY39" s="13">
        <f t="shared" si="177"/>
        <v>1.707451379119735E-2</v>
      </c>
      <c r="BZ39" s="13">
        <f t="shared" si="178"/>
        <v>7.432988742764074E-2</v>
      </c>
      <c r="CA39" s="13">
        <f t="shared" si="113"/>
        <v>0.20068551715536803</v>
      </c>
      <c r="CB39" s="8">
        <v>922939</v>
      </c>
      <c r="CC39" s="8">
        <v>130526</v>
      </c>
      <c r="CD39" s="13">
        <f t="shared" si="114"/>
        <v>0.14142429781383167</v>
      </c>
      <c r="CE39" s="8">
        <v>186529</v>
      </c>
      <c r="CF39" s="8">
        <v>33547</v>
      </c>
      <c r="CG39" s="13">
        <f t="shared" si="115"/>
        <v>0.17984870985208734</v>
      </c>
      <c r="CH39" s="5">
        <v>70492</v>
      </c>
      <c r="CI39" s="5">
        <f>CH39*VLOOKUP(H39,'R-CPI-U-RS'!$A$44:$O$54,15,FALSE)</f>
        <v>72562.986868462045</v>
      </c>
      <c r="CJ39" s="5">
        <v>78078128</v>
      </c>
      <c r="CK39" s="5">
        <v>62943074</v>
      </c>
      <c r="CL39" s="9">
        <v>22497</v>
      </c>
      <c r="CM39" s="9">
        <v>11270</v>
      </c>
      <c r="CN39" s="9">
        <v>4236</v>
      </c>
      <c r="CO39" s="9">
        <v>3147</v>
      </c>
      <c r="CP39" s="9">
        <v>2380</v>
      </c>
      <c r="CQ39" s="9">
        <v>812</v>
      </c>
      <c r="CR39" s="9">
        <v>456</v>
      </c>
      <c r="CS39" s="9">
        <v>232</v>
      </c>
      <c r="CT39" s="20">
        <v>24665127000</v>
      </c>
      <c r="CU39" s="20">
        <f>CT39*VLOOKUP(H39,'R-CPI-U-RS'!$A$44:$P$54,16,FALSE)</f>
        <v>24665127000</v>
      </c>
      <c r="CV39" s="9" t="e">
        <v>#N/A</v>
      </c>
      <c r="CW39" s="9">
        <v>753304</v>
      </c>
      <c r="CX39" s="9">
        <v>105681</v>
      </c>
      <c r="CY39" s="9">
        <v>34241</v>
      </c>
      <c r="CZ39" s="9">
        <v>26886</v>
      </c>
      <c r="DA39" s="11">
        <f t="shared" si="116"/>
        <v>0.81870902672718104</v>
      </c>
      <c r="DB39" s="11">
        <f t="shared" si="117"/>
        <v>0.11485666962282852</v>
      </c>
      <c r="DC39" s="11">
        <f t="shared" si="118"/>
        <v>3.7213947867216164E-2</v>
      </c>
      <c r="DD39" s="11">
        <f t="shared" si="119"/>
        <v>2.9220355782774272E-2</v>
      </c>
      <c r="DE39" s="9">
        <v>418202</v>
      </c>
      <c r="DF39" s="9">
        <v>446049</v>
      </c>
      <c r="DG39" s="9">
        <v>33</v>
      </c>
      <c r="DH39" s="9">
        <v>107</v>
      </c>
      <c r="DI39" s="9">
        <v>1956</v>
      </c>
      <c r="DJ39" s="9">
        <v>17108</v>
      </c>
      <c r="DK39" s="9">
        <v>45702</v>
      </c>
      <c r="DL39" s="9">
        <v>19808</v>
      </c>
      <c r="DM39" s="9">
        <v>49839</v>
      </c>
      <c r="DN39" s="9">
        <v>18034</v>
      </c>
      <c r="DO39" s="9">
        <v>6205</v>
      </c>
      <c r="DP39" s="9">
        <v>31163</v>
      </c>
      <c r="DQ39" s="9">
        <v>6102</v>
      </c>
      <c r="DR39" s="9">
        <v>24971</v>
      </c>
      <c r="DS39" s="9">
        <v>14824</v>
      </c>
      <c r="DT39" s="9">
        <v>23996</v>
      </c>
      <c r="DU39" s="9">
        <v>12466</v>
      </c>
      <c r="DV39" s="9">
        <v>78423</v>
      </c>
      <c r="DW39" s="9">
        <v>6922</v>
      </c>
      <c r="DX39" s="9">
        <v>42915</v>
      </c>
      <c r="DY39" s="9">
        <v>17590</v>
      </c>
      <c r="DZ39" s="9">
        <v>38</v>
      </c>
      <c r="EA39" s="9">
        <f t="shared" si="183"/>
        <v>62950</v>
      </c>
      <c r="EB39" s="9">
        <f t="shared" si="184"/>
        <v>37265</v>
      </c>
      <c r="EC39" s="9">
        <f t="shared" si="185"/>
        <v>63791</v>
      </c>
      <c r="ED39" s="9">
        <f t="shared" si="186"/>
        <v>90889</v>
      </c>
      <c r="EE39" s="9">
        <f t="shared" si="187"/>
        <v>89637</v>
      </c>
      <c r="EF39" s="9">
        <f t="shared" si="188"/>
        <v>73670</v>
      </c>
      <c r="EG39" s="11">
        <f t="shared" si="189"/>
        <v>0.15052534421164893</v>
      </c>
      <c r="EH39" s="11">
        <f t="shared" si="190"/>
        <v>8.9107656108770403E-2</v>
      </c>
      <c r="EI39" s="11">
        <f t="shared" si="191"/>
        <v>0.15253633411604919</v>
      </c>
      <c r="EJ39" s="11">
        <f t="shared" si="192"/>
        <v>0.21733277220099378</v>
      </c>
      <c r="EK39" s="11">
        <f t="shared" si="193"/>
        <v>0.21433900363938957</v>
      </c>
      <c r="EL39" s="11">
        <f t="shared" si="194"/>
        <v>0.17615888972314814</v>
      </c>
      <c r="EM39" s="9">
        <v>778314</v>
      </c>
      <c r="EN39" s="9">
        <v>486357</v>
      </c>
      <c r="EO39" s="14">
        <f t="shared" si="120"/>
        <v>0.62488532905742411</v>
      </c>
      <c r="EP39" s="9">
        <v>462449</v>
      </c>
      <c r="EQ39" s="9">
        <v>446049</v>
      </c>
      <c r="ER39" s="11">
        <f t="shared" si="58"/>
        <v>3.5463370014855694E-2</v>
      </c>
      <c r="ES39" s="9">
        <v>61423</v>
      </c>
      <c r="ET39" s="9">
        <v>672911</v>
      </c>
      <c r="EU39" s="9">
        <v>50287</v>
      </c>
      <c r="EV39" s="9">
        <v>180425</v>
      </c>
      <c r="EW39" s="9">
        <v>188089</v>
      </c>
      <c r="EX39" s="9">
        <v>112652</v>
      </c>
      <c r="EY39" s="9">
        <v>141458</v>
      </c>
      <c r="EZ39" s="13">
        <f t="shared" si="121"/>
        <v>7.4730536430523506E-2</v>
      </c>
      <c r="FA39" s="13">
        <f t="shared" si="122"/>
        <v>0.26812609691326195</v>
      </c>
      <c r="FB39" s="13">
        <f t="shared" si="123"/>
        <v>0.27951541882953318</v>
      </c>
      <c r="FC39" s="13">
        <f t="shared" si="124"/>
        <v>0.16740995465968012</v>
      </c>
      <c r="FD39" s="13">
        <f t="shared" si="125"/>
        <v>0.21021799316700129</v>
      </c>
      <c r="FE39" s="13">
        <f t="shared" si="126"/>
        <v>0.37762794782668141</v>
      </c>
      <c r="FF39" s="9">
        <v>0</v>
      </c>
      <c r="FG39" s="9">
        <v>47591</v>
      </c>
      <c r="FH39" s="9">
        <v>12362</v>
      </c>
      <c r="FI39" s="9">
        <v>7618</v>
      </c>
      <c r="FJ39" s="9">
        <v>680</v>
      </c>
      <c r="FK39" s="9">
        <f t="shared" si="59"/>
        <v>47591</v>
      </c>
      <c r="FL39" s="9">
        <f t="shared" si="60"/>
        <v>19980</v>
      </c>
      <c r="FM39" s="9">
        <f t="shared" si="61"/>
        <v>680</v>
      </c>
      <c r="FN39" s="9">
        <v>118920</v>
      </c>
      <c r="FO39" s="9">
        <v>74826</v>
      </c>
      <c r="FP39" s="9">
        <v>359555</v>
      </c>
      <c r="FQ39" s="9">
        <f t="shared" si="62"/>
        <v>44094</v>
      </c>
      <c r="FR39" s="8">
        <v>442461</v>
      </c>
      <c r="FS39" s="8">
        <v>32031</v>
      </c>
      <c r="FT39" s="13">
        <f t="shared" si="127"/>
        <v>7.2392821062195314E-2</v>
      </c>
      <c r="FU39" s="8">
        <v>410430</v>
      </c>
      <c r="FV39" s="8">
        <v>268344</v>
      </c>
      <c r="FW39" s="8">
        <v>142086</v>
      </c>
      <c r="FX39" s="13">
        <f t="shared" si="128"/>
        <v>0.65381185585848989</v>
      </c>
      <c r="FY39" s="13">
        <f t="shared" si="129"/>
        <v>0.34618814414151011</v>
      </c>
      <c r="FZ39" s="17">
        <v>44380</v>
      </c>
      <c r="GA39" s="17">
        <v>55566</v>
      </c>
      <c r="GB39" s="17">
        <v>96842</v>
      </c>
      <c r="GC39" s="17">
        <v>108690</v>
      </c>
      <c r="GD39" s="17">
        <v>136983</v>
      </c>
      <c r="GE39" s="13">
        <f t="shared" si="63"/>
        <v>0.10030262554213817</v>
      </c>
      <c r="GF39" s="13">
        <f t="shared" si="64"/>
        <v>0.12558394977184431</v>
      </c>
      <c r="GG39" s="13">
        <f t="shared" si="65"/>
        <v>0.218871267750152</v>
      </c>
      <c r="GH39" s="13">
        <f t="shared" si="66"/>
        <v>0.24564876904405133</v>
      </c>
      <c r="GI39" s="13">
        <f t="shared" si="67"/>
        <v>0.30959338789181418</v>
      </c>
      <c r="GJ39">
        <v>1957</v>
      </c>
      <c r="GK39" s="8">
        <v>268190</v>
      </c>
      <c r="GL39" s="8">
        <v>109246</v>
      </c>
      <c r="GM39" s="8">
        <v>30911</v>
      </c>
      <c r="GN39" s="8">
        <v>27447</v>
      </c>
      <c r="GO39" s="8">
        <v>6667</v>
      </c>
      <c r="GP39" s="13">
        <f t="shared" si="130"/>
        <v>0.6061325178942325</v>
      </c>
      <c r="GQ39" s="13">
        <f t="shared" si="131"/>
        <v>0.24690537697107767</v>
      </c>
      <c r="GR39" s="13">
        <f t="shared" si="132"/>
        <v>6.9861524518545132E-2</v>
      </c>
      <c r="GS39" s="13">
        <f t="shared" si="133"/>
        <v>6.2032585922827094E-2</v>
      </c>
      <c r="GT39" s="13">
        <f t="shared" si="134"/>
        <v>1.5067994693317602E-2</v>
      </c>
      <c r="GU39" s="21">
        <v>266175.878296251</v>
      </c>
      <c r="GV39" s="21">
        <f>GU39*VLOOKUP(H39,'R-CPI-U-RS'!$A$44:$O$54,15,FALSE)</f>
        <v>273995.86848879606</v>
      </c>
      <c r="GW39" s="9">
        <v>551</v>
      </c>
      <c r="GX39" s="9">
        <v>54</v>
      </c>
      <c r="GY39" s="9">
        <v>45</v>
      </c>
      <c r="GZ39" s="9">
        <v>404</v>
      </c>
      <c r="HA39" s="9">
        <f t="shared" si="69"/>
        <v>503</v>
      </c>
      <c r="HB39" s="8">
        <v>48259</v>
      </c>
      <c r="HC39" s="8">
        <v>133949</v>
      </c>
      <c r="HD39" s="8">
        <v>109851</v>
      </c>
      <c r="HE39" s="8">
        <v>112635</v>
      </c>
      <c r="HF39" s="8">
        <v>5736</v>
      </c>
      <c r="HG39" s="13">
        <f t="shared" si="135"/>
        <v>0.11758156080208562</v>
      </c>
      <c r="HH39" s="13">
        <f t="shared" si="179"/>
        <v>0.3263625953268523</v>
      </c>
      <c r="HI39" s="13">
        <f t="shared" si="180"/>
        <v>0.26764856370148382</v>
      </c>
      <c r="HJ39" s="13">
        <f t="shared" si="181"/>
        <v>0.27443169358964986</v>
      </c>
      <c r="HK39" s="13">
        <f t="shared" si="182"/>
        <v>1.3975586579928367E-2</v>
      </c>
      <c r="HL39" s="5">
        <v>1080</v>
      </c>
      <c r="HM39" s="5">
        <f>HL39*VLOOKUP(H39,'R-CPI-U-RS'!$A$44:$O$54,15,FALSE)</f>
        <v>1111.7293567772087</v>
      </c>
      <c r="HN39" s="17">
        <v>65389</v>
      </c>
      <c r="HO39" s="17">
        <v>105127</v>
      </c>
      <c r="HP39" s="17">
        <v>45577</v>
      </c>
      <c r="HQ39" s="17">
        <v>19426</v>
      </c>
      <c r="HR39" s="17">
        <v>30607</v>
      </c>
      <c r="HS39" s="17">
        <v>2218</v>
      </c>
      <c r="HT39" s="13">
        <f t="shared" si="136"/>
        <v>0.2436760277852309</v>
      </c>
      <c r="HU39" s="13">
        <f t="shared" si="137"/>
        <v>0.39176206660107921</v>
      </c>
      <c r="HV39" s="13">
        <f t="shared" si="138"/>
        <v>0.16984542229377217</v>
      </c>
      <c r="HW39" s="13">
        <f t="shared" si="139"/>
        <v>7.2392153355394562E-2</v>
      </c>
      <c r="HX39" s="13">
        <f t="shared" si="140"/>
        <v>0.11405882002206123</v>
      </c>
      <c r="HY39" s="13">
        <f t="shared" si="141"/>
        <v>8.2655099424619148E-3</v>
      </c>
      <c r="HZ39" s="13">
        <v>0.16</v>
      </c>
      <c r="IA39" s="17">
        <v>5868</v>
      </c>
      <c r="IB39" s="17">
        <v>31196</v>
      </c>
      <c r="IC39" s="17">
        <v>30789</v>
      </c>
      <c r="ID39" s="17">
        <v>19997</v>
      </c>
      <c r="IE39" s="17">
        <v>45528</v>
      </c>
      <c r="IF39" s="17">
        <v>8708</v>
      </c>
      <c r="IG39" s="13">
        <f t="shared" si="142"/>
        <v>4.1298931632954693E-2</v>
      </c>
      <c r="IH39" s="13">
        <f t="shared" si="143"/>
        <v>0.21955716960150895</v>
      </c>
      <c r="II39" s="13">
        <f t="shared" si="144"/>
        <v>0.21669270723364722</v>
      </c>
      <c r="IJ39" s="13">
        <f t="shared" si="145"/>
        <v>0.14073870754331883</v>
      </c>
      <c r="IK39" s="13">
        <f t="shared" si="146"/>
        <v>0.32042565770026604</v>
      </c>
      <c r="IL39" s="13">
        <f t="shared" si="147"/>
        <v>6.1286826288304265E-2</v>
      </c>
      <c r="IM39" s="13">
        <v>0.29600000000000004</v>
      </c>
      <c r="IN39" s="17">
        <v>490649</v>
      </c>
      <c r="IO39" s="17">
        <v>363803</v>
      </c>
      <c r="IP39" s="17">
        <v>42281</v>
      </c>
      <c r="IQ39" s="17">
        <v>12659</v>
      </c>
      <c r="IR39" s="17">
        <v>11778</v>
      </c>
      <c r="IS39" s="17">
        <v>9252</v>
      </c>
      <c r="IT39" s="17">
        <v>50876</v>
      </c>
      <c r="IU39" s="13">
        <f t="shared" si="148"/>
        <v>0.74147302858051278</v>
      </c>
      <c r="IV39" s="13">
        <f t="shared" si="149"/>
        <v>8.6173619022967538E-2</v>
      </c>
      <c r="IW39" s="13">
        <f t="shared" si="150"/>
        <v>2.5800521350293183E-2</v>
      </c>
      <c r="IX39" s="13">
        <f t="shared" si="151"/>
        <v>2.4004940395272383E-2</v>
      </c>
      <c r="IY39" s="13">
        <f t="shared" si="152"/>
        <v>1.8856657203010708E-2</v>
      </c>
      <c r="IZ39" s="13">
        <f t="shared" si="153"/>
        <v>0.10369123344794344</v>
      </c>
      <c r="JA39" s="17">
        <v>490649</v>
      </c>
      <c r="JB39" s="17">
        <v>363803</v>
      </c>
      <c r="JC39" s="17">
        <v>42281</v>
      </c>
      <c r="JD39" s="17">
        <v>12659</v>
      </c>
      <c r="JE39" s="17">
        <v>14019</v>
      </c>
      <c r="JF39" s="17">
        <v>7011</v>
      </c>
      <c r="JG39" s="17">
        <v>50876</v>
      </c>
      <c r="JH39" s="13">
        <f t="shared" si="74"/>
        <v>0.74147302858051278</v>
      </c>
      <c r="JI39" s="13">
        <f t="shared" si="75"/>
        <v>8.6173619022967538E-2</v>
      </c>
      <c r="JJ39" s="13">
        <f t="shared" si="76"/>
        <v>2.5800521350293183E-2</v>
      </c>
      <c r="JK39" s="13">
        <f t="shared" si="77"/>
        <v>2.857236028199385E-2</v>
      </c>
      <c r="JL39" s="13">
        <f t="shared" si="78"/>
        <v>1.4289237316289241E-2</v>
      </c>
      <c r="JM39" s="13">
        <f t="shared" si="79"/>
        <v>0.10369123344794344</v>
      </c>
      <c r="JN39" s="1">
        <v>59</v>
      </c>
      <c r="JO39" s="1">
        <v>32</v>
      </c>
      <c r="JP39" s="1">
        <v>8</v>
      </c>
      <c r="JQ39" s="1">
        <v>14</v>
      </c>
      <c r="JR39" s="1">
        <v>4</v>
      </c>
      <c r="JS39" s="1">
        <v>1</v>
      </c>
      <c r="JT39" s="11">
        <f t="shared" si="80"/>
        <v>0.5423728813559322</v>
      </c>
      <c r="JU39" s="11">
        <f t="shared" si="81"/>
        <v>0.13559322033898305</v>
      </c>
      <c r="JV39" s="11">
        <f t="shared" si="82"/>
        <v>0.23728813559322035</v>
      </c>
      <c r="JW39" s="11">
        <f t="shared" si="83"/>
        <v>6.7796610169491525E-2</v>
      </c>
      <c r="JX39" s="11">
        <f t="shared" si="84"/>
        <v>1.6949152542372881E-2</v>
      </c>
      <c r="JY39" s="29">
        <f>(JN39/J39)*100000</f>
        <v>6.2210956298384827</v>
      </c>
      <c r="JZ39" s="9">
        <v>11833867</v>
      </c>
      <c r="KA39" s="9">
        <v>2478181</v>
      </c>
      <c r="KB39" s="9">
        <v>219168</v>
      </c>
      <c r="KC39" s="9"/>
      <c r="KD39" s="9"/>
      <c r="KE39" s="9"/>
      <c r="KF39" s="9"/>
      <c r="KG39" s="9"/>
      <c r="KH39" s="9">
        <f t="shared" si="85"/>
        <v>2478181</v>
      </c>
      <c r="KI39" s="9">
        <f t="shared" si="86"/>
        <v>219168</v>
      </c>
      <c r="KJ39" s="9">
        <f t="shared" si="87"/>
        <v>14531216</v>
      </c>
      <c r="KK39" t="e">
        <v>#N/A</v>
      </c>
      <c r="KL39" s="8" t="e">
        <v>#N/A</v>
      </c>
      <c r="KM39" s="8" t="e">
        <v>#N/A</v>
      </c>
      <c r="KN39" s="8" t="e">
        <v>#N/A</v>
      </c>
      <c r="KO39" s="8">
        <v>410070</v>
      </c>
      <c r="KP39" s="8">
        <v>120595</v>
      </c>
      <c r="KQ39" s="8">
        <v>191808</v>
      </c>
      <c r="KR39" s="8">
        <v>81648</v>
      </c>
      <c r="KS39" s="8">
        <v>16019</v>
      </c>
      <c r="KT39" s="13">
        <f t="shared" si="154"/>
        <v>0.29408393688882384</v>
      </c>
      <c r="KU39" s="13">
        <f t="shared" si="155"/>
        <v>0.4677445314214646</v>
      </c>
      <c r="KV39" s="13">
        <f t="shared" si="156"/>
        <v>0.19910746945643426</v>
      </c>
      <c r="KW39" s="13">
        <f t="shared" si="157"/>
        <v>3.9064062233277248E-2</v>
      </c>
      <c r="KX39" s="17">
        <v>8878805</v>
      </c>
      <c r="KY39" s="15">
        <f t="shared" si="158"/>
        <v>21.651925281049579</v>
      </c>
      <c r="KZ39" s="8">
        <v>457083</v>
      </c>
      <c r="LA39" s="8">
        <v>25112</v>
      </c>
      <c r="LB39" s="8">
        <v>121332</v>
      </c>
      <c r="LC39" s="8">
        <v>198833</v>
      </c>
      <c r="LD39" s="8">
        <v>79580</v>
      </c>
      <c r="LE39" s="8">
        <v>32226</v>
      </c>
      <c r="LF39" s="13">
        <f t="shared" si="159"/>
        <v>5.4939693666139412E-2</v>
      </c>
      <c r="LG39" s="13">
        <f t="shared" si="160"/>
        <v>0.26544850716390678</v>
      </c>
      <c r="LH39" s="13">
        <f t="shared" si="161"/>
        <v>0.43500414585534791</v>
      </c>
      <c r="LI39" s="13">
        <f t="shared" si="162"/>
        <v>0.17410404674862115</v>
      </c>
      <c r="LJ39" s="13">
        <f t="shared" si="163"/>
        <v>7.0503606565984728E-2</v>
      </c>
      <c r="LK39" s="17">
        <v>728</v>
      </c>
      <c r="LL39" s="17">
        <v>47</v>
      </c>
      <c r="LM39" s="13">
        <f t="shared" si="195"/>
        <v>6.4560439560439567E-2</v>
      </c>
      <c r="LN39" s="27" t="e">
        <v>#N/A</v>
      </c>
      <c r="LO39" s="27" t="e">
        <v>#N/A</v>
      </c>
      <c r="LP39" s="27" t="e">
        <v>#N/A</v>
      </c>
      <c r="LQ39" s="27" t="e">
        <v>#N/A</v>
      </c>
      <c r="LR39" s="27" t="e">
        <v>#N/A</v>
      </c>
      <c r="LS39" s="11" t="e">
        <f t="shared" si="90"/>
        <v>#N/A</v>
      </c>
      <c r="LT39" s="11" t="e">
        <f t="shared" si="91"/>
        <v>#N/A</v>
      </c>
      <c r="LU39" s="11" t="e">
        <f t="shared" si="92"/>
        <v>#N/A</v>
      </c>
      <c r="LV39" s="11" t="e">
        <f t="shared" si="93"/>
        <v>#N/A</v>
      </c>
      <c r="LW39" s="11" t="e">
        <f t="shared" si="94"/>
        <v>#N/A</v>
      </c>
      <c r="LX39" s="25" t="e">
        <v>#N/A</v>
      </c>
      <c r="LY39" s="25" t="e">
        <v>#N/A</v>
      </c>
      <c r="LZ39" s="25" t="e">
        <v>#N/A</v>
      </c>
      <c r="MA39" s="25" t="e">
        <v>#N/A</v>
      </c>
      <c r="MB39" s="22" t="e">
        <v>#N/A</v>
      </c>
      <c r="MC39" s="22" t="e">
        <v>#N/A</v>
      </c>
      <c r="MD39" s="1">
        <v>365</v>
      </c>
      <c r="ME39" s="1">
        <v>198</v>
      </c>
      <c r="MF39" s="1">
        <v>159</v>
      </c>
      <c r="MG39" s="1">
        <v>5</v>
      </c>
      <c r="MH39" s="1">
        <v>3</v>
      </c>
      <c r="MI39" s="1">
        <v>0</v>
      </c>
      <c r="MJ39" s="11">
        <f t="shared" si="95"/>
        <v>0.54246575342465753</v>
      </c>
      <c r="MK39" s="11">
        <f t="shared" si="96"/>
        <v>0.43561643835616437</v>
      </c>
      <c r="ML39" s="11">
        <f t="shared" si="97"/>
        <v>1.3698630136986301E-2</v>
      </c>
      <c r="MM39" s="11">
        <f t="shared" si="98"/>
        <v>8.21917808219178E-3</v>
      </c>
      <c r="MN39" s="11">
        <f t="shared" si="99"/>
        <v>0</v>
      </c>
      <c r="MO39" s="26" t="e">
        <v>#N/A</v>
      </c>
      <c r="MP39" s="26" t="e">
        <v>#N/A</v>
      </c>
      <c r="MQ39" s="26" t="e">
        <v>#N/A</v>
      </c>
      <c r="MR39" s="26" t="e">
        <v>#N/A</v>
      </c>
      <c r="MS39" s="9">
        <v>616511.86713841395</v>
      </c>
      <c r="MT39" s="9">
        <v>3741.125</v>
      </c>
      <c r="MU39" s="9">
        <v>5808</v>
      </c>
      <c r="MV39" s="9">
        <v>263674.22476349998</v>
      </c>
      <c r="MW39" s="9">
        <v>889735.21690191503</v>
      </c>
      <c r="MX39" s="13">
        <v>6.5000000000000002E-2</v>
      </c>
      <c r="MY39" s="13">
        <v>0.115</v>
      </c>
      <c r="MZ39" s="13">
        <v>0.124</v>
      </c>
      <c r="NA39" s="13">
        <v>0.10800000000000001</v>
      </c>
      <c r="NB39" s="13">
        <v>0.32799999999999996</v>
      </c>
      <c r="NC39" s="8">
        <v>2037</v>
      </c>
      <c r="ND39" s="8">
        <v>2834</v>
      </c>
      <c r="NE39" s="8">
        <v>946</v>
      </c>
      <c r="NF39" s="8">
        <v>806</v>
      </c>
      <c r="NG39" s="8">
        <v>3511</v>
      </c>
      <c r="NH39" s="38">
        <f t="shared" si="100"/>
        <v>0.20100651272942568</v>
      </c>
      <c r="NI39" s="38">
        <f t="shared" si="101"/>
        <v>0.27965265443062959</v>
      </c>
      <c r="NJ39" s="38">
        <f t="shared" si="102"/>
        <v>9.3349121768304719E-2</v>
      </c>
      <c r="NK39" s="38">
        <f t="shared" si="103"/>
        <v>7.9534241168344191E-2</v>
      </c>
      <c r="NL39" s="38">
        <f t="shared" si="104"/>
        <v>0.34645746990329584</v>
      </c>
      <c r="NM39" s="8">
        <v>939039</v>
      </c>
      <c r="NN39" s="8">
        <v>128517</v>
      </c>
      <c r="NO39" s="11">
        <f t="shared" si="105"/>
        <v>0.13686013040991907</v>
      </c>
      <c r="NP39" s="13">
        <v>0.20600000000000002</v>
      </c>
      <c r="NQ39" s="13">
        <v>0.248</v>
      </c>
      <c r="NR39" s="13">
        <v>9.0291232744E-2</v>
      </c>
      <c r="NS39" s="9" t="e">
        <v>#N/A</v>
      </c>
      <c r="NT39" s="39" t="e">
        <v>#N/A</v>
      </c>
      <c r="NU39" s="8">
        <v>3739</v>
      </c>
      <c r="NV39" s="16">
        <v>393.44972999999999</v>
      </c>
      <c r="NW39" s="8">
        <v>416</v>
      </c>
      <c r="NX39" s="25">
        <v>6.1735723609999997</v>
      </c>
      <c r="NY39" s="39" t="e">
        <v>#N/A</v>
      </c>
    </row>
    <row r="40" spans="1:389" x14ac:dyDescent="0.25">
      <c r="A40" s="3" t="s">
        <v>47</v>
      </c>
      <c r="B40" s="3" t="s">
        <v>2</v>
      </c>
      <c r="C40" s="3" t="s">
        <v>78</v>
      </c>
      <c r="D40" s="3" t="s">
        <v>94</v>
      </c>
      <c r="E40" s="3" t="s">
        <v>19</v>
      </c>
      <c r="F40" s="3" t="s">
        <v>20</v>
      </c>
      <c r="G40" s="3">
        <v>36029</v>
      </c>
      <c r="H40" s="3">
        <v>2024</v>
      </c>
      <c r="I40" s="3" t="str">
        <f t="shared" si="53"/>
        <v>Sum of 2024</v>
      </c>
      <c r="J40" s="8">
        <v>950602</v>
      </c>
      <c r="K40" s="8">
        <v>950602</v>
      </c>
      <c r="L40" s="8">
        <v>189023</v>
      </c>
      <c r="M40" s="8">
        <v>212434</v>
      </c>
      <c r="N40" s="8">
        <v>355463</v>
      </c>
      <c r="O40" s="8">
        <v>193682</v>
      </c>
      <c r="P40" s="13">
        <f t="shared" si="106"/>
        <v>0.19884557364701527</v>
      </c>
      <c r="Q40" s="13">
        <f t="shared" si="107"/>
        <v>0.22347312545102999</v>
      </c>
      <c r="R40" s="13">
        <f t="shared" si="108"/>
        <v>0.37393462248133286</v>
      </c>
      <c r="S40" s="13">
        <f t="shared" si="109"/>
        <v>0.20374667842062189</v>
      </c>
      <c r="T40" s="15">
        <v>40.9</v>
      </c>
      <c r="U40" s="15">
        <v>39.6</v>
      </c>
      <c r="V40" s="15">
        <v>41.8</v>
      </c>
      <c r="W40" s="17">
        <v>676114</v>
      </c>
      <c r="X40" s="17">
        <v>113208</v>
      </c>
      <c r="Y40" s="17">
        <v>54245</v>
      </c>
      <c r="Z40" s="17">
        <v>6849</v>
      </c>
      <c r="AA40" s="17">
        <v>37399</v>
      </c>
      <c r="AB40" s="17">
        <v>62787</v>
      </c>
      <c r="AC40" s="17">
        <v>274488</v>
      </c>
      <c r="AD40" s="13">
        <f t="shared" ref="AD40:AD71" si="196">W40/$K40</f>
        <v>0.71124824058859548</v>
      </c>
      <c r="AE40" s="13">
        <f t="shared" ref="AE40:AE71" si="197">X40/$K40</f>
        <v>0.11909084979833831</v>
      </c>
      <c r="AF40" s="13">
        <f t="shared" ref="AF40:AF71" si="198">Y40/$K40</f>
        <v>5.7063839545887764E-2</v>
      </c>
      <c r="AG40" s="13">
        <f t="shared" ref="AG40:AG71" si="199">Z40/$K40</f>
        <v>7.2049080477423781E-3</v>
      </c>
      <c r="AH40" s="13">
        <f t="shared" ref="AH40:AH71" si="200">AA40/$K40</f>
        <v>3.9342437739453527E-2</v>
      </c>
      <c r="AI40" s="13">
        <f t="shared" ref="AI40:AI71" si="201">AB40/$K40</f>
        <v>6.6049724279982583E-2</v>
      </c>
      <c r="AJ40" s="13">
        <f t="shared" ref="AJ40:AJ71" si="202">AC40/$K40</f>
        <v>0.28875175941140457</v>
      </c>
      <c r="AK40" s="17">
        <v>411547</v>
      </c>
      <c r="AL40" s="17">
        <v>141722</v>
      </c>
      <c r="AM40" s="17">
        <v>140228</v>
      </c>
      <c r="AN40" s="17">
        <v>55826</v>
      </c>
      <c r="AO40" s="17">
        <v>73771</v>
      </c>
      <c r="AP40" s="13">
        <f t="shared" si="110"/>
        <v>0.34436407020340326</v>
      </c>
      <c r="AQ40" s="13">
        <f t="shared" si="164"/>
        <v>0.34073386514784459</v>
      </c>
      <c r="AR40" s="13">
        <f t="shared" si="165"/>
        <v>0.13564914821393426</v>
      </c>
      <c r="AS40" s="13">
        <f t="shared" si="166"/>
        <v>0.17925291643481789</v>
      </c>
      <c r="AT40" s="19">
        <v>2.2400000000000002</v>
      </c>
      <c r="AU40" s="17">
        <v>902776</v>
      </c>
      <c r="AV40" s="17">
        <v>799935</v>
      </c>
      <c r="AW40" s="17">
        <v>26896</v>
      </c>
      <c r="AX40" s="17">
        <v>40584</v>
      </c>
      <c r="AY40" s="17">
        <v>17727</v>
      </c>
      <c r="AZ40" s="17">
        <v>17634</v>
      </c>
      <c r="BA40" s="13">
        <f t="shared" si="167"/>
        <v>0.88608359105691781</v>
      </c>
      <c r="BB40" s="13">
        <f t="shared" si="168"/>
        <v>2.9792550976100382E-2</v>
      </c>
      <c r="BC40" s="13">
        <f t="shared" si="169"/>
        <v>4.4954673141510186E-2</v>
      </c>
      <c r="BD40" s="13">
        <f t="shared" si="170"/>
        <v>1.9636100206474254E-2</v>
      </c>
      <c r="BE40" s="13">
        <f t="shared" si="171"/>
        <v>1.9533084618997405E-2</v>
      </c>
      <c r="BF40" s="13">
        <f t="shared" si="9"/>
        <v>0.11391640894308222</v>
      </c>
      <c r="BG40" s="17">
        <v>943424</v>
      </c>
      <c r="BH40" s="17">
        <v>853871</v>
      </c>
      <c r="BI40" s="17">
        <v>57957</v>
      </c>
      <c r="BJ40" s="17">
        <v>16095</v>
      </c>
      <c r="BK40" s="17">
        <v>10468</v>
      </c>
      <c r="BL40" s="17">
        <v>5033</v>
      </c>
      <c r="BM40" s="13">
        <f t="shared" si="111"/>
        <v>0.90507661454446786</v>
      </c>
      <c r="BN40" s="13">
        <f t="shared" si="172"/>
        <v>6.1432611423919682E-2</v>
      </c>
      <c r="BO40" s="13">
        <f t="shared" si="173"/>
        <v>1.7060197747778304E-2</v>
      </c>
      <c r="BP40" s="13">
        <f t="shared" si="174"/>
        <v>1.109575334102164E-2</v>
      </c>
      <c r="BQ40" s="13">
        <f t="shared" si="175"/>
        <v>5.3348229428125636E-3</v>
      </c>
      <c r="BR40" s="13">
        <f t="shared" si="56"/>
        <v>9.4923385455532194E-2</v>
      </c>
      <c r="BS40" s="17">
        <v>748045</v>
      </c>
      <c r="BT40" s="17">
        <v>104067</v>
      </c>
      <c r="BU40" s="17">
        <v>18486</v>
      </c>
      <c r="BV40" s="17">
        <v>80004</v>
      </c>
      <c r="BW40" s="13">
        <f t="shared" si="112"/>
        <v>0.78691713251181883</v>
      </c>
      <c r="BX40" s="13">
        <f t="shared" si="176"/>
        <v>0.10947483804999358</v>
      </c>
      <c r="BY40" s="13">
        <f t="shared" si="177"/>
        <v>1.944662434962266E-2</v>
      </c>
      <c r="BZ40" s="13">
        <f t="shared" si="178"/>
        <v>8.4161405088564928E-2</v>
      </c>
      <c r="CA40" s="13">
        <f t="shared" si="113"/>
        <v>0.21308286748818117</v>
      </c>
      <c r="CB40" s="8">
        <v>927130</v>
      </c>
      <c r="CC40" s="8">
        <v>117254</v>
      </c>
      <c r="CD40" s="13">
        <f t="shared" si="114"/>
        <v>0.12646985859588192</v>
      </c>
      <c r="CE40" s="8">
        <v>186177</v>
      </c>
      <c r="CF40" s="8">
        <v>29705</v>
      </c>
      <c r="CG40" s="13">
        <f t="shared" si="115"/>
        <v>0.15955246888713429</v>
      </c>
      <c r="CH40" s="5">
        <v>73011</v>
      </c>
      <c r="CI40" s="5">
        <f>CH40*VLOOKUP(H40,'R-CPI-U-RS'!$A$44:$O$54,15,FALSE)</f>
        <v>73011</v>
      </c>
      <c r="CJ40" s="5"/>
      <c r="CK40" s="5" t="e">
        <v>#N/A</v>
      </c>
      <c r="CL40" s="9" t="e">
        <v>#N/A</v>
      </c>
      <c r="CM40" s="9" t="e">
        <v>#N/A</v>
      </c>
      <c r="CN40" s="9" t="e">
        <v>#N/A</v>
      </c>
      <c r="CO40" s="9" t="e">
        <v>#N/A</v>
      </c>
      <c r="CP40" s="9" t="e">
        <v>#N/A</v>
      </c>
      <c r="CQ40" s="9" t="e">
        <v>#N/A</v>
      </c>
      <c r="CR40" s="9" t="e">
        <v>#N/A</v>
      </c>
      <c r="CS40" s="9" t="e">
        <v>#N/A</v>
      </c>
      <c r="CT40" s="20" t="e">
        <v>#N/A</v>
      </c>
      <c r="CU40" s="20" t="e">
        <f>CT40*VLOOKUP(H40,'R-CPI-U-RS'!$A$44:$P$54,16,FALSE)</f>
        <v>#N/A</v>
      </c>
      <c r="CV40" s="9" t="e">
        <v>#N/A</v>
      </c>
      <c r="CW40" s="9">
        <v>754460</v>
      </c>
      <c r="CX40" s="9">
        <v>110645</v>
      </c>
      <c r="CY40" s="9">
        <v>32279</v>
      </c>
      <c r="CZ40" s="9">
        <v>24256</v>
      </c>
      <c r="DA40" s="11">
        <f t="shared" si="116"/>
        <v>0.81860596328284363</v>
      </c>
      <c r="DB40" s="11">
        <f t="shared" si="117"/>
        <v>0.1200522980773404</v>
      </c>
      <c r="DC40" s="11">
        <f t="shared" si="118"/>
        <v>3.5023436482791548E-2</v>
      </c>
      <c r="DD40" s="11">
        <f t="shared" si="119"/>
        <v>2.6318302157024433E-2</v>
      </c>
      <c r="DE40" s="9" t="e">
        <v>#N/A</v>
      </c>
      <c r="DF40" s="9">
        <v>441072</v>
      </c>
      <c r="DG40" s="9" t="e">
        <v>#N/A</v>
      </c>
      <c r="DH40" s="9" t="e">
        <v>#N/A</v>
      </c>
      <c r="DI40" s="9" t="e">
        <v>#N/A</v>
      </c>
      <c r="DJ40" s="9" t="e">
        <v>#N/A</v>
      </c>
      <c r="DK40" s="9" t="e">
        <v>#N/A</v>
      </c>
      <c r="DL40" s="9" t="e">
        <v>#N/A</v>
      </c>
      <c r="DM40" s="9" t="e">
        <v>#N/A</v>
      </c>
      <c r="DN40" s="9" t="e">
        <v>#N/A</v>
      </c>
      <c r="DO40" s="9" t="e">
        <v>#N/A</v>
      </c>
      <c r="DP40" s="9" t="e">
        <v>#N/A</v>
      </c>
      <c r="DQ40" s="9" t="e">
        <v>#N/A</v>
      </c>
      <c r="DR40" s="9" t="e">
        <v>#N/A</v>
      </c>
      <c r="DS40" s="9" t="e">
        <v>#N/A</v>
      </c>
      <c r="DT40" s="9" t="e">
        <v>#N/A</v>
      </c>
      <c r="DU40" s="9" t="e">
        <v>#N/A</v>
      </c>
      <c r="DV40" s="9" t="e">
        <v>#N/A</v>
      </c>
      <c r="DW40" s="9" t="e">
        <v>#N/A</v>
      </c>
      <c r="DX40" s="9" t="e">
        <v>#N/A</v>
      </c>
      <c r="DY40" s="9" t="e">
        <v>#N/A</v>
      </c>
      <c r="DZ40" s="9" t="e">
        <v>#N/A</v>
      </c>
      <c r="EA40" s="9" t="e">
        <f t="shared" si="183"/>
        <v>#N/A</v>
      </c>
      <c r="EB40" s="9" t="e">
        <f t="shared" si="184"/>
        <v>#N/A</v>
      </c>
      <c r="EC40" s="9" t="e">
        <f t="shared" si="185"/>
        <v>#N/A</v>
      </c>
      <c r="ED40" s="9" t="e">
        <f t="shared" si="186"/>
        <v>#N/A</v>
      </c>
      <c r="EE40" s="9" t="e">
        <f t="shared" si="187"/>
        <v>#N/A</v>
      </c>
      <c r="EF40" s="9" t="e">
        <f t="shared" si="188"/>
        <v>#N/A</v>
      </c>
      <c r="EG40" s="11" t="e">
        <f t="shared" si="189"/>
        <v>#N/A</v>
      </c>
      <c r="EH40" s="11" t="e">
        <f t="shared" si="190"/>
        <v>#N/A</v>
      </c>
      <c r="EI40" s="11" t="e">
        <f t="shared" si="191"/>
        <v>#N/A</v>
      </c>
      <c r="EJ40" s="11" t="e">
        <f t="shared" si="192"/>
        <v>#N/A</v>
      </c>
      <c r="EK40" s="11" t="e">
        <f t="shared" si="193"/>
        <v>#N/A</v>
      </c>
      <c r="EL40" s="11" t="e">
        <f t="shared" si="194"/>
        <v>#N/A</v>
      </c>
      <c r="EM40" s="9">
        <v>784109</v>
      </c>
      <c r="EN40" s="9">
        <v>491931</v>
      </c>
      <c r="EO40" s="14">
        <f t="shared" si="120"/>
        <v>0.62737578576447917</v>
      </c>
      <c r="EP40" s="9">
        <v>458737</v>
      </c>
      <c r="EQ40" s="9">
        <v>441072</v>
      </c>
      <c r="ER40" s="11">
        <f t="shared" si="58"/>
        <v>3.8507903221235699E-2</v>
      </c>
      <c r="ES40" s="9" t="e">
        <v>#N/A</v>
      </c>
      <c r="ET40" s="9">
        <v>676997</v>
      </c>
      <c r="EU40" s="9">
        <v>44964</v>
      </c>
      <c r="EV40" s="9">
        <v>168593</v>
      </c>
      <c r="EW40" s="9">
        <v>194176</v>
      </c>
      <c r="EX40" s="9">
        <v>121084</v>
      </c>
      <c r="EY40" s="9">
        <v>148180</v>
      </c>
      <c r="EZ40" s="13">
        <f t="shared" si="121"/>
        <v>6.6416837888498767E-2</v>
      </c>
      <c r="FA40" s="13">
        <f t="shared" si="122"/>
        <v>0.24903064563063057</v>
      </c>
      <c r="FB40" s="13">
        <f t="shared" si="123"/>
        <v>0.28681958708827365</v>
      </c>
      <c r="FC40" s="13">
        <f t="shared" si="124"/>
        <v>0.17885455917825338</v>
      </c>
      <c r="FD40" s="13">
        <f t="shared" si="125"/>
        <v>0.21887837021434364</v>
      </c>
      <c r="FE40" s="13">
        <f t="shared" si="126"/>
        <v>0.39773292939259702</v>
      </c>
      <c r="FF40" s="9" t="e">
        <v>#N/A</v>
      </c>
      <c r="FG40" s="9" t="e">
        <v>#N/A</v>
      </c>
      <c r="FH40" s="9" t="e">
        <v>#N/A</v>
      </c>
      <c r="FI40" s="9" t="e">
        <v>#N/A</v>
      </c>
      <c r="FJ40" s="9" t="e">
        <v>#N/A</v>
      </c>
      <c r="FK40" s="9" t="e">
        <f t="shared" si="59"/>
        <v>#N/A</v>
      </c>
      <c r="FL40" s="9" t="e">
        <f t="shared" si="60"/>
        <v>#N/A</v>
      </c>
      <c r="FM40" s="9" t="e">
        <f t="shared" si="61"/>
        <v>#N/A</v>
      </c>
      <c r="FN40" s="9" t="e">
        <v>#N/A</v>
      </c>
      <c r="FO40" s="9" t="e">
        <v>#N/A</v>
      </c>
      <c r="FP40" s="9" t="e">
        <v>#N/A</v>
      </c>
      <c r="FQ40" s="9" t="e">
        <f t="shared" si="62"/>
        <v>#N/A</v>
      </c>
      <c r="FR40" s="8">
        <v>443253</v>
      </c>
      <c r="FS40" s="8">
        <v>31706</v>
      </c>
      <c r="FT40" s="13">
        <f t="shared" si="127"/>
        <v>7.1530254730368434E-2</v>
      </c>
      <c r="FU40" s="8">
        <v>411547</v>
      </c>
      <c r="FV40" s="8">
        <v>279357</v>
      </c>
      <c r="FW40" s="8">
        <v>132190</v>
      </c>
      <c r="FX40" s="13">
        <f t="shared" si="128"/>
        <v>0.67879731841077695</v>
      </c>
      <c r="FY40" s="13">
        <f t="shared" si="129"/>
        <v>0.3212026815892231</v>
      </c>
      <c r="FZ40" s="17">
        <v>45969</v>
      </c>
      <c r="GA40" s="17">
        <v>55193</v>
      </c>
      <c r="GB40" s="17">
        <v>102305</v>
      </c>
      <c r="GC40" s="17">
        <v>111106</v>
      </c>
      <c r="GD40" s="17">
        <v>128680</v>
      </c>
      <c r="GE40" s="13">
        <f t="shared" si="63"/>
        <v>0.10370826593390231</v>
      </c>
      <c r="GF40" s="13">
        <f t="shared" si="64"/>
        <v>0.12451805176727512</v>
      </c>
      <c r="GG40" s="13">
        <f t="shared" si="65"/>
        <v>0.23080498045134495</v>
      </c>
      <c r="GH40" s="13">
        <f t="shared" si="66"/>
        <v>0.25066045802284476</v>
      </c>
      <c r="GI40" s="13">
        <f t="shared" si="67"/>
        <v>0.29030824382463288</v>
      </c>
      <c r="GJ40">
        <v>1958</v>
      </c>
      <c r="GK40" s="8">
        <v>279131</v>
      </c>
      <c r="GL40" s="8">
        <v>95553</v>
      </c>
      <c r="GM40" s="8">
        <v>32747</v>
      </c>
      <c r="GN40" s="8">
        <v>29209</v>
      </c>
      <c r="GO40" s="8">
        <v>6613</v>
      </c>
      <c r="GP40" s="13">
        <f t="shared" si="130"/>
        <v>0.62973290648907054</v>
      </c>
      <c r="GQ40" s="13">
        <f t="shared" si="131"/>
        <v>0.21557214502778324</v>
      </c>
      <c r="GR40" s="13">
        <f t="shared" si="132"/>
        <v>7.3878800594694233E-2</v>
      </c>
      <c r="GS40" s="13">
        <f t="shared" si="133"/>
        <v>6.5896903123047107E-2</v>
      </c>
      <c r="GT40" s="13">
        <f t="shared" si="134"/>
        <v>1.4919244765404859E-2</v>
      </c>
      <c r="GU40" s="21">
        <v>284528.90657907497</v>
      </c>
      <c r="GV40" s="21">
        <f>GU40*VLOOKUP(H40,'R-CPI-U-RS'!$A$44:$O$54,15,FALSE)</f>
        <v>284528.90657907497</v>
      </c>
      <c r="GW40" s="9">
        <v>584</v>
      </c>
      <c r="GX40" s="9">
        <v>10</v>
      </c>
      <c r="GY40" s="9">
        <v>36</v>
      </c>
      <c r="GZ40" s="9">
        <v>578</v>
      </c>
      <c r="HA40" s="9">
        <f t="shared" si="69"/>
        <v>624</v>
      </c>
      <c r="HB40" s="8">
        <v>45290</v>
      </c>
      <c r="HC40" s="8">
        <v>119908</v>
      </c>
      <c r="HD40" s="8">
        <v>117475</v>
      </c>
      <c r="HE40" s="8">
        <v>124816</v>
      </c>
      <c r="HF40" s="8">
        <v>4058</v>
      </c>
      <c r="HG40" s="13">
        <f t="shared" si="135"/>
        <v>0.11004818404702257</v>
      </c>
      <c r="HH40" s="13">
        <f t="shared" si="179"/>
        <v>0.29135918862244164</v>
      </c>
      <c r="HI40" s="13">
        <f t="shared" si="180"/>
        <v>0.28544734866248567</v>
      </c>
      <c r="HJ40" s="13">
        <f t="shared" si="181"/>
        <v>0.30328492249973876</v>
      </c>
      <c r="HK40" s="13">
        <f t="shared" si="182"/>
        <v>9.8603561683112736E-3</v>
      </c>
      <c r="HL40" s="5">
        <v>1152</v>
      </c>
      <c r="HM40" s="5">
        <f>HL40*VLOOKUP(H40,'R-CPI-U-RS'!$A$44:$O$54,15,FALSE)</f>
        <v>1152</v>
      </c>
      <c r="HN40" s="17">
        <v>74449</v>
      </c>
      <c r="HO40" s="17">
        <v>98914</v>
      </c>
      <c r="HP40" s="17">
        <v>48915</v>
      </c>
      <c r="HQ40" s="17">
        <v>20573</v>
      </c>
      <c r="HR40" s="17">
        <v>34276</v>
      </c>
      <c r="HS40" s="17">
        <v>2230</v>
      </c>
      <c r="HT40" s="13">
        <f t="shared" si="136"/>
        <v>0.2665012868838082</v>
      </c>
      <c r="HU40" s="13">
        <f t="shared" si="137"/>
        <v>0.35407739917023734</v>
      </c>
      <c r="HV40" s="13">
        <f t="shared" si="138"/>
        <v>0.17509852983816407</v>
      </c>
      <c r="HW40" s="13">
        <f t="shared" si="139"/>
        <v>7.3644118457744032E-2</v>
      </c>
      <c r="HX40" s="13">
        <f t="shared" si="140"/>
        <v>0.12269604842549139</v>
      </c>
      <c r="HY40" s="13">
        <f t="shared" si="141"/>
        <v>7.9826172245549606E-3</v>
      </c>
      <c r="HZ40" s="13">
        <v>0.159</v>
      </c>
      <c r="IA40" s="17">
        <v>6307</v>
      </c>
      <c r="IB40" s="17">
        <v>27661</v>
      </c>
      <c r="IC40" s="17">
        <v>29803</v>
      </c>
      <c r="ID40" s="17">
        <v>18693</v>
      </c>
      <c r="IE40" s="17">
        <v>42108</v>
      </c>
      <c r="IF40" s="17">
        <v>7618</v>
      </c>
      <c r="IG40" s="13">
        <f t="shared" si="142"/>
        <v>4.771162720326802E-2</v>
      </c>
      <c r="IH40" s="13">
        <f t="shared" si="143"/>
        <v>0.20925183448067175</v>
      </c>
      <c r="II40" s="13">
        <f t="shared" si="144"/>
        <v>0.22545578334215902</v>
      </c>
      <c r="IJ40" s="13">
        <f t="shared" si="145"/>
        <v>0.14141009153491188</v>
      </c>
      <c r="IK40" s="13">
        <f t="shared" si="146"/>
        <v>0.31854149330509118</v>
      </c>
      <c r="IL40" s="13">
        <f t="shared" si="147"/>
        <v>5.7629170133898178E-2</v>
      </c>
      <c r="IM40" s="13">
        <v>0.29499999999999998</v>
      </c>
      <c r="IN40" s="17">
        <v>487870</v>
      </c>
      <c r="IO40" s="17">
        <v>368807</v>
      </c>
      <c r="IP40" s="17">
        <v>37572</v>
      </c>
      <c r="IQ40" s="17">
        <v>12906</v>
      </c>
      <c r="IR40" s="17">
        <v>11227</v>
      </c>
      <c r="IS40" s="17">
        <v>9024</v>
      </c>
      <c r="IT40" s="17">
        <v>48334</v>
      </c>
      <c r="IU40" s="13">
        <f t="shared" si="148"/>
        <v>0.75595343021706607</v>
      </c>
      <c r="IV40" s="13">
        <f t="shared" si="149"/>
        <v>7.7012318855432804E-2</v>
      </c>
      <c r="IW40" s="13">
        <f t="shared" si="150"/>
        <v>2.6453768421915675E-2</v>
      </c>
      <c r="IX40" s="13">
        <f t="shared" si="151"/>
        <v>2.301227786090557E-2</v>
      </c>
      <c r="IY40" s="13">
        <f t="shared" si="152"/>
        <v>1.8496730686453359E-2</v>
      </c>
      <c r="IZ40" s="13">
        <f t="shared" si="153"/>
        <v>9.9071473958226575E-2</v>
      </c>
      <c r="JA40" s="17">
        <v>487870</v>
      </c>
      <c r="JB40" s="17">
        <v>368807</v>
      </c>
      <c r="JC40" s="17">
        <v>37572</v>
      </c>
      <c r="JD40" s="17">
        <v>12906</v>
      </c>
      <c r="JE40" s="17">
        <v>13520</v>
      </c>
      <c r="JF40" s="17">
        <v>6731</v>
      </c>
      <c r="JG40" s="17">
        <v>48334</v>
      </c>
      <c r="JH40" s="13">
        <f t="shared" si="74"/>
        <v>0.75595343021706607</v>
      </c>
      <c r="JI40" s="13">
        <f t="shared" si="75"/>
        <v>7.7012318855432804E-2</v>
      </c>
      <c r="JJ40" s="13">
        <f t="shared" si="76"/>
        <v>2.6453768421915675E-2</v>
      </c>
      <c r="JK40" s="13">
        <f t="shared" si="77"/>
        <v>2.7712300407895546E-2</v>
      </c>
      <c r="JL40" s="13">
        <f t="shared" si="78"/>
        <v>1.3796708139463381E-2</v>
      </c>
      <c r="JM40" s="13">
        <f t="shared" si="79"/>
        <v>9.9071473958226575E-2</v>
      </c>
      <c r="JN40" s="1">
        <v>0</v>
      </c>
      <c r="JO40" s="1">
        <v>0</v>
      </c>
      <c r="JP40" s="1">
        <v>0</v>
      </c>
      <c r="JQ40" s="1">
        <v>0</v>
      </c>
      <c r="JR40" s="1">
        <v>0</v>
      </c>
      <c r="JS40" s="1">
        <v>0</v>
      </c>
      <c r="JT40" s="11" t="e">
        <f t="shared" si="80"/>
        <v>#DIV/0!</v>
      </c>
      <c r="JU40" s="11" t="e">
        <f t="shared" si="81"/>
        <v>#DIV/0!</v>
      </c>
      <c r="JV40" s="11" t="e">
        <f t="shared" si="82"/>
        <v>#DIV/0!</v>
      </c>
      <c r="JW40" s="11" t="e">
        <f t="shared" si="83"/>
        <v>#DIV/0!</v>
      </c>
      <c r="JX40" s="11" t="e">
        <f t="shared" si="84"/>
        <v>#DIV/0!</v>
      </c>
      <c r="JY40" s="29">
        <f>(JN40/J40)*100000</f>
        <v>0</v>
      </c>
      <c r="JZ40" s="9"/>
      <c r="KA40" s="9"/>
      <c r="KB40" s="9"/>
      <c r="KC40" s="9"/>
      <c r="KD40" s="9"/>
      <c r="KE40" s="9"/>
      <c r="KF40" s="9"/>
      <c r="KG40" s="9"/>
      <c r="KH40" s="9">
        <f t="shared" si="85"/>
        <v>0</v>
      </c>
      <c r="KI40" s="9">
        <f t="shared" si="86"/>
        <v>0</v>
      </c>
      <c r="KJ40" s="9">
        <f t="shared" si="87"/>
        <v>0</v>
      </c>
      <c r="KK40">
        <v>3.9</v>
      </c>
      <c r="KL40" s="8">
        <v>693</v>
      </c>
      <c r="KM40" s="8">
        <v>4</v>
      </c>
      <c r="KN40" s="8">
        <v>67300</v>
      </c>
      <c r="KO40" s="8">
        <v>414139</v>
      </c>
      <c r="KP40" s="8">
        <v>120749</v>
      </c>
      <c r="KQ40" s="8">
        <v>198590</v>
      </c>
      <c r="KR40" s="8">
        <v>81337</v>
      </c>
      <c r="KS40" s="8">
        <v>13463</v>
      </c>
      <c r="KT40" s="13">
        <f t="shared" si="154"/>
        <v>0.29156635815511217</v>
      </c>
      <c r="KU40" s="13">
        <f t="shared" si="155"/>
        <v>0.47952499040177332</v>
      </c>
      <c r="KV40" s="13">
        <f t="shared" si="156"/>
        <v>0.19640024243068149</v>
      </c>
      <c r="KW40" s="13">
        <f t="shared" si="157"/>
        <v>3.2508409012433022E-2</v>
      </c>
      <c r="KX40" s="17">
        <v>8795705</v>
      </c>
      <c r="KY40" s="15">
        <f t="shared" si="158"/>
        <v>21.238533439255903</v>
      </c>
      <c r="KZ40" s="8">
        <v>457473</v>
      </c>
      <c r="LA40" s="8">
        <v>22351</v>
      </c>
      <c r="LB40" s="8">
        <v>119532</v>
      </c>
      <c r="LC40" s="8">
        <v>206017</v>
      </c>
      <c r="LD40" s="8">
        <v>69946</v>
      </c>
      <c r="LE40" s="8">
        <v>39627</v>
      </c>
      <c r="LF40" s="13">
        <f t="shared" si="159"/>
        <v>4.8857528203850281E-2</v>
      </c>
      <c r="LG40" s="13">
        <f t="shared" si="160"/>
        <v>0.26128755139647586</v>
      </c>
      <c r="LH40" s="13">
        <f t="shared" si="161"/>
        <v>0.45033695977686117</v>
      </c>
      <c r="LI40" s="13">
        <f t="shared" si="162"/>
        <v>0.15289645509133873</v>
      </c>
      <c r="LJ40" s="13">
        <f t="shared" si="163"/>
        <v>8.6621505531473991E-2</v>
      </c>
      <c r="LK40" s="17" t="e">
        <v>#N/A</v>
      </c>
      <c r="LL40" s="17" t="e">
        <v>#N/A</v>
      </c>
      <c r="LM40" s="13" t="e">
        <f t="shared" si="195"/>
        <v>#N/A</v>
      </c>
      <c r="LN40" s="27">
        <v>339.4</v>
      </c>
      <c r="LO40" s="27">
        <v>319.88</v>
      </c>
      <c r="LP40" s="27">
        <v>265.79999999999995</v>
      </c>
      <c r="LQ40" s="27">
        <v>110.31</v>
      </c>
      <c r="LR40" s="27">
        <v>18.78</v>
      </c>
      <c r="LS40" s="11">
        <f t="shared" si="90"/>
        <v>0.32195945625468381</v>
      </c>
      <c r="LT40" s="11">
        <f t="shared" si="91"/>
        <v>0.30344251875883399</v>
      </c>
      <c r="LU40" s="11">
        <f t="shared" si="92"/>
        <v>0.25214149520475826</v>
      </c>
      <c r="LV40" s="11">
        <f t="shared" si="93"/>
        <v>0.10464156635077836</v>
      </c>
      <c r="LW40" s="11">
        <f t="shared" si="94"/>
        <v>1.7814963430945678E-2</v>
      </c>
      <c r="LX40" s="25" t="e">
        <v>#N/A</v>
      </c>
      <c r="LY40" s="25" t="e">
        <v>#N/A</v>
      </c>
      <c r="LZ40" s="25" t="e">
        <v>#N/A</v>
      </c>
      <c r="MA40" s="25" t="e">
        <v>#N/A</v>
      </c>
      <c r="MB40" s="22" t="e">
        <v>#N/A</v>
      </c>
      <c r="MC40" s="22" t="e">
        <v>#N/A</v>
      </c>
      <c r="MD40" s="1">
        <v>304</v>
      </c>
      <c r="ME40" s="1">
        <v>207</v>
      </c>
      <c r="MF40" s="1">
        <v>96</v>
      </c>
      <c r="MG40" s="1">
        <v>1</v>
      </c>
      <c r="MH40" s="1">
        <v>0</v>
      </c>
      <c r="MI40" s="1">
        <v>0</v>
      </c>
      <c r="MJ40" s="11">
        <f t="shared" si="95"/>
        <v>0.68092105263157898</v>
      </c>
      <c r="MK40" s="11">
        <f t="shared" si="96"/>
        <v>0.31578947368421051</v>
      </c>
      <c r="ML40" s="11">
        <f t="shared" si="97"/>
        <v>3.2894736842105261E-3</v>
      </c>
      <c r="MM40" s="11">
        <f t="shared" si="98"/>
        <v>0</v>
      </c>
      <c r="MN40" s="11">
        <f t="shared" si="99"/>
        <v>0</v>
      </c>
      <c r="MO40" s="26">
        <v>85.3643016226535</v>
      </c>
      <c r="MP40" s="26">
        <v>86.227174249458301</v>
      </c>
      <c r="MQ40" s="26">
        <v>46.9799995422363</v>
      </c>
      <c r="MR40" s="26">
        <v>94.239997863769503</v>
      </c>
      <c r="MS40" s="9">
        <v>597600.21325291903</v>
      </c>
      <c r="MT40" s="9">
        <v>3568.5</v>
      </c>
      <c r="MU40" s="9">
        <v>8605.2000000000007</v>
      </c>
      <c r="MV40" s="9">
        <v>257686.32131999999</v>
      </c>
      <c r="MW40" s="9">
        <v>867460.23457291897</v>
      </c>
      <c r="MX40" s="13" t="e">
        <v>#N/A</v>
      </c>
      <c r="MY40" s="13" t="e">
        <v>#N/A</v>
      </c>
      <c r="MZ40" s="13" t="e">
        <v>#N/A</v>
      </c>
      <c r="NA40" s="13" t="e">
        <v>#N/A</v>
      </c>
      <c r="NB40" s="13" t="e">
        <v>#N/A</v>
      </c>
      <c r="NC40" s="8" t="e">
        <v>#N/A</v>
      </c>
      <c r="ND40" s="8" t="e">
        <v>#N/A</v>
      </c>
      <c r="NE40" s="8" t="e">
        <v>#N/A</v>
      </c>
      <c r="NF40" s="8" t="e">
        <v>#N/A</v>
      </c>
      <c r="NG40" s="8" t="e">
        <v>#N/A</v>
      </c>
      <c r="NH40" s="38" t="e">
        <f t="shared" si="100"/>
        <v>#N/A</v>
      </c>
      <c r="NI40" s="38" t="e">
        <f t="shared" si="101"/>
        <v>#N/A</v>
      </c>
      <c r="NJ40" s="38" t="e">
        <f t="shared" si="102"/>
        <v>#N/A</v>
      </c>
      <c r="NK40" s="38" t="e">
        <f t="shared" si="103"/>
        <v>#N/A</v>
      </c>
      <c r="NL40" s="38" t="e">
        <f t="shared" si="104"/>
        <v>#N/A</v>
      </c>
      <c r="NM40" s="8">
        <v>942953</v>
      </c>
      <c r="NN40" s="8">
        <v>133297</v>
      </c>
      <c r="NO40" s="11">
        <f t="shared" si="105"/>
        <v>0.14136123433511533</v>
      </c>
      <c r="NP40" s="13" t="e">
        <v>#N/A</v>
      </c>
      <c r="NQ40" s="13" t="e">
        <v>#N/A</v>
      </c>
      <c r="NR40" s="13" t="e">
        <v>#N/A</v>
      </c>
      <c r="NS40" s="9" t="e">
        <v>#N/A</v>
      </c>
      <c r="NT40" s="39" t="e">
        <v>#N/A</v>
      </c>
      <c r="NU40" s="8" t="e">
        <v>#N/A</v>
      </c>
      <c r="NV40" s="16" t="e">
        <v>#N/A</v>
      </c>
      <c r="NW40" s="8" t="e">
        <v>#N/A</v>
      </c>
      <c r="NX40" s="25" t="e">
        <v>#N/A</v>
      </c>
      <c r="NY40" s="39" t="e">
        <v>#N/A</v>
      </c>
    </row>
    <row r="41" spans="1:389" x14ac:dyDescent="0.25">
      <c r="A41" s="3" t="s">
        <v>48</v>
      </c>
      <c r="B41" s="3" t="s">
        <v>3</v>
      </c>
      <c r="C41" s="3" t="s">
        <v>79</v>
      </c>
      <c r="D41" s="3" t="s">
        <v>95</v>
      </c>
      <c r="E41" s="3" t="s">
        <v>21</v>
      </c>
      <c r="F41" s="3" t="s">
        <v>22</v>
      </c>
      <c r="G41" s="3">
        <v>39049</v>
      </c>
      <c r="H41" s="3">
        <v>2014</v>
      </c>
      <c r="I41" s="3" t="str">
        <f t="shared" si="53"/>
        <v>Sum of 2014</v>
      </c>
      <c r="J41" s="8">
        <v>1238740</v>
      </c>
      <c r="K41" s="8" t="e">
        <v>#N/A</v>
      </c>
      <c r="L41" s="8" t="e">
        <v>#N/A</v>
      </c>
      <c r="M41" s="8" t="e">
        <v>#N/A</v>
      </c>
      <c r="N41" s="8" t="e">
        <v>#N/A</v>
      </c>
      <c r="O41" s="8" t="e">
        <v>#N/A</v>
      </c>
      <c r="P41" s="13" t="e">
        <f t="shared" si="106"/>
        <v>#N/A</v>
      </c>
      <c r="Q41" s="13" t="e">
        <f t="shared" si="107"/>
        <v>#N/A</v>
      </c>
      <c r="R41" s="13" t="e">
        <f t="shared" si="108"/>
        <v>#N/A</v>
      </c>
      <c r="S41" s="13" t="e">
        <f t="shared" si="109"/>
        <v>#N/A</v>
      </c>
      <c r="T41" s="15" t="e">
        <v>#N/A</v>
      </c>
      <c r="U41" s="15" t="e">
        <v>#N/A</v>
      </c>
      <c r="V41" s="15" t="e">
        <v>#N/A</v>
      </c>
      <c r="W41" s="17" t="e">
        <v>#N/A</v>
      </c>
      <c r="X41" s="17" t="e">
        <v>#N/A</v>
      </c>
      <c r="Y41" s="17" t="e">
        <v>#N/A</v>
      </c>
      <c r="Z41" s="17" t="e">
        <v>#N/A</v>
      </c>
      <c r="AA41" s="17" t="e">
        <v>#N/A</v>
      </c>
      <c r="AB41" s="17" t="e">
        <v>#N/A</v>
      </c>
      <c r="AC41" s="17" t="e">
        <v>#N/A</v>
      </c>
      <c r="AD41" s="13" t="e">
        <f t="shared" si="196"/>
        <v>#N/A</v>
      </c>
      <c r="AE41" s="13" t="e">
        <f t="shared" si="197"/>
        <v>#N/A</v>
      </c>
      <c r="AF41" s="13" t="e">
        <f t="shared" si="198"/>
        <v>#N/A</v>
      </c>
      <c r="AG41" s="13" t="e">
        <f t="shared" si="199"/>
        <v>#N/A</v>
      </c>
      <c r="AH41" s="13" t="e">
        <f t="shared" si="200"/>
        <v>#N/A</v>
      </c>
      <c r="AI41" s="13" t="e">
        <f t="shared" si="201"/>
        <v>#N/A</v>
      </c>
      <c r="AJ41" s="13" t="e">
        <f t="shared" si="202"/>
        <v>#N/A</v>
      </c>
      <c r="AK41" s="17" t="e">
        <v>#N/A</v>
      </c>
      <c r="AL41" s="17" t="e">
        <v>#N/A</v>
      </c>
      <c r="AM41" s="17" t="e">
        <v>#N/A</v>
      </c>
      <c r="AN41" s="17" t="e">
        <v>#N/A</v>
      </c>
      <c r="AO41" s="17" t="e">
        <v>#N/A</v>
      </c>
      <c r="AP41" s="13" t="e">
        <f t="shared" si="110"/>
        <v>#N/A</v>
      </c>
      <c r="AQ41" s="13" t="e">
        <f t="shared" si="164"/>
        <v>#N/A</v>
      </c>
      <c r="AR41" s="13" t="e">
        <f t="shared" si="165"/>
        <v>#N/A</v>
      </c>
      <c r="AS41" s="13" t="e">
        <f t="shared" si="166"/>
        <v>#N/A</v>
      </c>
      <c r="AT41" s="19" t="e">
        <v>#N/A</v>
      </c>
      <c r="AU41" s="17" t="e">
        <v>#N/A</v>
      </c>
      <c r="AV41" s="17" t="e">
        <v>#N/A</v>
      </c>
      <c r="AW41" s="17" t="e">
        <v>#N/A</v>
      </c>
      <c r="AX41" s="17" t="e">
        <v>#N/A</v>
      </c>
      <c r="AY41" s="17" t="e">
        <v>#N/A</v>
      </c>
      <c r="AZ41" s="17" t="e">
        <v>#N/A</v>
      </c>
      <c r="BA41" s="13" t="e">
        <f t="shared" si="167"/>
        <v>#N/A</v>
      </c>
      <c r="BB41" s="13" t="e">
        <f t="shared" si="168"/>
        <v>#N/A</v>
      </c>
      <c r="BC41" s="13" t="e">
        <f t="shared" si="169"/>
        <v>#N/A</v>
      </c>
      <c r="BD41" s="13" t="e">
        <f t="shared" si="170"/>
        <v>#N/A</v>
      </c>
      <c r="BE41" s="13" t="e">
        <f t="shared" si="171"/>
        <v>#N/A</v>
      </c>
      <c r="BF41" s="13" t="e">
        <f t="shared" si="9"/>
        <v>#N/A</v>
      </c>
      <c r="BG41" s="17" t="e">
        <v>#N/A</v>
      </c>
      <c r="BH41" s="17" t="e">
        <v>#N/A</v>
      </c>
      <c r="BI41" s="17" t="e">
        <v>#N/A</v>
      </c>
      <c r="BJ41" s="17" t="e">
        <v>#N/A</v>
      </c>
      <c r="BK41" s="17" t="e">
        <v>#N/A</v>
      </c>
      <c r="BL41" s="17" t="e">
        <v>#N/A</v>
      </c>
      <c r="BM41" s="13" t="e">
        <f t="shared" si="111"/>
        <v>#N/A</v>
      </c>
      <c r="BN41" s="13" t="e">
        <f t="shared" si="172"/>
        <v>#N/A</v>
      </c>
      <c r="BO41" s="13" t="e">
        <f t="shared" si="173"/>
        <v>#N/A</v>
      </c>
      <c r="BP41" s="13" t="e">
        <f t="shared" si="174"/>
        <v>#N/A</v>
      </c>
      <c r="BQ41" s="13" t="e">
        <f t="shared" si="175"/>
        <v>#N/A</v>
      </c>
      <c r="BR41" s="13" t="e">
        <f t="shared" si="56"/>
        <v>#N/A</v>
      </c>
      <c r="BS41" s="17" t="e">
        <v>#N/A</v>
      </c>
      <c r="BT41" s="17" t="e">
        <v>#N/A</v>
      </c>
      <c r="BU41" s="17" t="e">
        <v>#N/A</v>
      </c>
      <c r="BV41" s="17" t="e">
        <v>#N/A</v>
      </c>
      <c r="BW41" s="13" t="e">
        <f t="shared" si="112"/>
        <v>#N/A</v>
      </c>
      <c r="BX41" s="13" t="e">
        <f t="shared" si="176"/>
        <v>#N/A</v>
      </c>
      <c r="BY41" s="13" t="e">
        <f t="shared" si="177"/>
        <v>#N/A</v>
      </c>
      <c r="BZ41" s="13" t="e">
        <f t="shared" si="178"/>
        <v>#N/A</v>
      </c>
      <c r="CA41" s="13" t="e">
        <f t="shared" si="113"/>
        <v>#N/A</v>
      </c>
      <c r="CB41" s="8" t="e">
        <v>#N/A</v>
      </c>
      <c r="CC41" s="8" t="e">
        <v>#N/A</v>
      </c>
      <c r="CD41" s="13" t="e">
        <f t="shared" si="114"/>
        <v>#N/A</v>
      </c>
      <c r="CE41" s="8" t="e">
        <v>#N/A</v>
      </c>
      <c r="CF41" s="8" t="e">
        <v>#N/A</v>
      </c>
      <c r="CG41" s="13" t="e">
        <f t="shared" si="115"/>
        <v>#N/A</v>
      </c>
      <c r="CH41" s="5" t="e">
        <v>#N/A</v>
      </c>
      <c r="CI41" s="5" t="e">
        <f>CH41*VLOOKUP(H41,'R-CPI-U-RS'!$A$44:$O$54,15,FALSE)</f>
        <v>#N/A</v>
      </c>
      <c r="CJ41" s="5">
        <v>85207020</v>
      </c>
      <c r="CK41" s="5">
        <v>90074567</v>
      </c>
      <c r="CL41" s="9">
        <v>27388</v>
      </c>
      <c r="CM41" s="9">
        <v>12490</v>
      </c>
      <c r="CN41" s="9">
        <v>5210</v>
      </c>
      <c r="CO41" s="9">
        <v>4259</v>
      </c>
      <c r="CP41" s="9">
        <v>3233</v>
      </c>
      <c r="CQ41" s="9">
        <v>1092</v>
      </c>
      <c r="CR41" s="9">
        <v>774</v>
      </c>
      <c r="CS41" s="9">
        <v>330</v>
      </c>
      <c r="CT41" s="20">
        <v>29707312000</v>
      </c>
      <c r="CU41" s="20">
        <f>CT41*VLOOKUP(H41,'R-CPI-U-RS'!$A$44:$P$54,16,FALSE)</f>
        <v>38387964571.757263</v>
      </c>
      <c r="CV41" s="9">
        <v>2294</v>
      </c>
      <c r="CW41" s="9" t="e">
        <v>#N/A</v>
      </c>
      <c r="CX41" s="9" t="e">
        <v>#N/A</v>
      </c>
      <c r="CY41" s="9" t="e">
        <v>#N/A</v>
      </c>
      <c r="CZ41" s="9" t="e">
        <v>#N/A</v>
      </c>
      <c r="DA41" s="11" t="e">
        <f t="shared" si="116"/>
        <v>#N/A</v>
      </c>
      <c r="DB41" s="11" t="e">
        <f t="shared" si="117"/>
        <v>#N/A</v>
      </c>
      <c r="DC41" s="11" t="e">
        <f t="shared" si="118"/>
        <v>#N/A</v>
      </c>
      <c r="DD41" s="11" t="e">
        <f t="shared" si="119"/>
        <v>#N/A</v>
      </c>
      <c r="DE41" s="9">
        <v>608429</v>
      </c>
      <c r="DF41" s="9">
        <v>617725</v>
      </c>
      <c r="DG41" s="9">
        <v>28</v>
      </c>
      <c r="DH41" s="9">
        <v>0</v>
      </c>
      <c r="DI41" s="9">
        <v>0</v>
      </c>
      <c r="DJ41" s="9">
        <v>20376</v>
      </c>
      <c r="DK41" s="9">
        <v>31202</v>
      </c>
      <c r="DL41" s="9">
        <v>30459</v>
      </c>
      <c r="DM41" s="9">
        <v>65492</v>
      </c>
      <c r="DN41" s="9">
        <v>33436</v>
      </c>
      <c r="DO41" s="9">
        <v>18288</v>
      </c>
      <c r="DP41" s="9">
        <v>54347</v>
      </c>
      <c r="DQ41" s="9">
        <v>9745</v>
      </c>
      <c r="DR41" s="9">
        <v>40306</v>
      </c>
      <c r="DS41" s="9">
        <v>29077</v>
      </c>
      <c r="DT41" s="9">
        <v>48889</v>
      </c>
      <c r="DU41" s="9">
        <v>12774</v>
      </c>
      <c r="DV41" s="9">
        <v>111782</v>
      </c>
      <c r="DW41" s="9">
        <v>10073</v>
      </c>
      <c r="DX41" s="9">
        <v>58699</v>
      </c>
      <c r="DY41" s="9">
        <v>26980</v>
      </c>
      <c r="DZ41" s="9">
        <v>0</v>
      </c>
      <c r="EA41" s="9">
        <f t="shared" si="183"/>
        <v>51606</v>
      </c>
      <c r="EB41" s="9">
        <f t="shared" si="184"/>
        <v>64092</v>
      </c>
      <c r="EC41" s="9">
        <f t="shared" si="185"/>
        <v>118272</v>
      </c>
      <c r="ED41" s="9">
        <f t="shared" si="186"/>
        <v>124556</v>
      </c>
      <c r="EE41" s="9">
        <f t="shared" si="187"/>
        <v>129387</v>
      </c>
      <c r="EF41" s="9">
        <f t="shared" si="188"/>
        <v>114040</v>
      </c>
      <c r="EG41" s="11">
        <f t="shared" si="189"/>
        <v>8.481844225045157E-2</v>
      </c>
      <c r="EH41" s="11">
        <f t="shared" si="190"/>
        <v>0.10534014650846689</v>
      </c>
      <c r="EI41" s="11">
        <f t="shared" si="191"/>
        <v>0.19438915633541465</v>
      </c>
      <c r="EJ41" s="11">
        <f t="shared" si="192"/>
        <v>0.20471739512745118</v>
      </c>
      <c r="EK41" s="11">
        <f t="shared" si="193"/>
        <v>0.21265751632483001</v>
      </c>
      <c r="EL41" s="11">
        <f t="shared" si="194"/>
        <v>0.18743353784911634</v>
      </c>
      <c r="EM41" s="9" t="e">
        <v>#N/A</v>
      </c>
      <c r="EN41" s="9" t="e">
        <v>#N/A</v>
      </c>
      <c r="EO41" s="14" t="e">
        <f t="shared" si="120"/>
        <v>#N/A</v>
      </c>
      <c r="EP41" s="9">
        <v>649462</v>
      </c>
      <c r="EQ41" s="9">
        <v>617725</v>
      </c>
      <c r="ER41" s="11">
        <f t="shared" si="58"/>
        <v>4.8866600355371062E-2</v>
      </c>
      <c r="ES41" s="9">
        <v>91486</v>
      </c>
      <c r="ET41" s="9" t="e">
        <v>#N/A</v>
      </c>
      <c r="EU41" s="9" t="e">
        <v>#N/A</v>
      </c>
      <c r="EV41" s="9" t="e">
        <v>#N/A</v>
      </c>
      <c r="EW41" s="9" t="e">
        <v>#N/A</v>
      </c>
      <c r="EX41" s="9" t="e">
        <v>#N/A</v>
      </c>
      <c r="EY41" s="9" t="e">
        <v>#N/A</v>
      </c>
      <c r="EZ41" s="13" t="e">
        <f t="shared" si="121"/>
        <v>#N/A</v>
      </c>
      <c r="FA41" s="13" t="e">
        <f t="shared" si="122"/>
        <v>#N/A</v>
      </c>
      <c r="FB41" s="13" t="e">
        <f t="shared" si="123"/>
        <v>#N/A</v>
      </c>
      <c r="FC41" s="13" t="e">
        <f t="shared" si="124"/>
        <v>#N/A</v>
      </c>
      <c r="FD41" s="13" t="e">
        <f t="shared" si="125"/>
        <v>#N/A</v>
      </c>
      <c r="FE41" s="13" t="e">
        <f t="shared" si="126"/>
        <v>#N/A</v>
      </c>
      <c r="FF41" s="9">
        <v>0</v>
      </c>
      <c r="FG41" s="9">
        <v>79345</v>
      </c>
      <c r="FH41" s="9">
        <v>318</v>
      </c>
      <c r="FI41" s="9">
        <v>27315</v>
      </c>
      <c r="FJ41" s="9">
        <v>1286</v>
      </c>
      <c r="FK41" s="9">
        <f t="shared" si="59"/>
        <v>79345</v>
      </c>
      <c r="FL41" s="9">
        <f t="shared" si="60"/>
        <v>27633</v>
      </c>
      <c r="FM41" s="9">
        <f t="shared" si="61"/>
        <v>1286</v>
      </c>
      <c r="FN41" s="9">
        <v>281570</v>
      </c>
      <c r="FO41" s="9">
        <v>134822</v>
      </c>
      <c r="FP41" s="9">
        <v>434687</v>
      </c>
      <c r="FQ41" s="9">
        <f t="shared" si="62"/>
        <v>146748</v>
      </c>
      <c r="FR41" s="8" t="e">
        <v>#N/A</v>
      </c>
      <c r="FS41" s="8" t="e">
        <v>#N/A</v>
      </c>
      <c r="FT41" s="13" t="e">
        <f t="shared" si="127"/>
        <v>#N/A</v>
      </c>
      <c r="FU41" s="8" t="e">
        <v>#N/A</v>
      </c>
      <c r="FV41" s="8" t="e">
        <v>#N/A</v>
      </c>
      <c r="FW41" s="8" t="e">
        <v>#N/A</v>
      </c>
      <c r="FX41" s="13" t="e">
        <f t="shared" si="128"/>
        <v>#N/A</v>
      </c>
      <c r="FY41" s="13" t="e">
        <f t="shared" si="129"/>
        <v>#N/A</v>
      </c>
      <c r="FZ41" s="17">
        <v>79262</v>
      </c>
      <c r="GA41" s="17">
        <v>149849</v>
      </c>
      <c r="GB41" s="17">
        <v>156231</v>
      </c>
      <c r="GC41" s="17">
        <v>93407</v>
      </c>
      <c r="GD41" s="17">
        <v>62359</v>
      </c>
      <c r="GE41" s="13" t="e">
        <f t="shared" si="63"/>
        <v>#N/A</v>
      </c>
      <c r="GF41" s="13" t="e">
        <f t="shared" si="64"/>
        <v>#N/A</v>
      </c>
      <c r="GG41" s="13" t="e">
        <f t="shared" si="65"/>
        <v>#N/A</v>
      </c>
      <c r="GH41" s="13" t="e">
        <f t="shared" si="66"/>
        <v>#N/A</v>
      </c>
      <c r="GI41" s="13" t="e">
        <f t="shared" si="67"/>
        <v>#N/A</v>
      </c>
      <c r="GJ41" t="e">
        <v>#N/A</v>
      </c>
      <c r="GK41" s="8" t="e">
        <v>#N/A</v>
      </c>
      <c r="GL41" s="8" t="e">
        <v>#N/A</v>
      </c>
      <c r="GM41" s="8" t="e">
        <v>#N/A</v>
      </c>
      <c r="GN41" s="8" t="e">
        <v>#N/A</v>
      </c>
      <c r="GO41" s="8" t="e">
        <v>#N/A</v>
      </c>
      <c r="GP41" s="13" t="e">
        <f t="shared" si="130"/>
        <v>#N/A</v>
      </c>
      <c r="GQ41" s="13" t="e">
        <f t="shared" si="131"/>
        <v>#N/A</v>
      </c>
      <c r="GR41" s="13" t="e">
        <f t="shared" si="132"/>
        <v>#N/A</v>
      </c>
      <c r="GS41" s="13" t="e">
        <f t="shared" si="133"/>
        <v>#N/A</v>
      </c>
      <c r="GT41" s="13" t="e">
        <f t="shared" si="134"/>
        <v>#N/A</v>
      </c>
      <c r="GU41" s="21">
        <v>141328.51028528099</v>
      </c>
      <c r="GV41" s="21">
        <f>GU41*VLOOKUP(H41,'R-CPI-U-RS'!$A$44:$O$54,15,FALSE)</f>
        <v>187990.90022128978</v>
      </c>
      <c r="GW41" s="9">
        <v>1672</v>
      </c>
      <c r="GX41" s="9">
        <v>78</v>
      </c>
      <c r="GY41" s="9">
        <v>183</v>
      </c>
      <c r="GZ41" s="9">
        <v>3125</v>
      </c>
      <c r="HA41" s="9">
        <f t="shared" si="69"/>
        <v>3386</v>
      </c>
      <c r="HB41" s="8" t="e">
        <v>#N/A</v>
      </c>
      <c r="HC41" s="8" t="e">
        <v>#N/A</v>
      </c>
      <c r="HD41" s="8" t="e">
        <v>#N/A</v>
      </c>
      <c r="HE41" s="8" t="e">
        <v>#N/A</v>
      </c>
      <c r="HF41" s="8" t="e">
        <v>#N/A</v>
      </c>
      <c r="HG41" s="13" t="e">
        <f t="shared" si="135"/>
        <v>#N/A</v>
      </c>
      <c r="HH41" s="13" t="e">
        <f t="shared" si="179"/>
        <v>#N/A</v>
      </c>
      <c r="HI41" s="13" t="e">
        <f t="shared" si="180"/>
        <v>#N/A</v>
      </c>
      <c r="HJ41" s="13" t="e">
        <f t="shared" si="181"/>
        <v>#N/A</v>
      </c>
      <c r="HK41" s="13" t="e">
        <f t="shared" si="182"/>
        <v>#N/A</v>
      </c>
      <c r="HL41" s="5" t="e">
        <v>#N/A</v>
      </c>
      <c r="HM41" s="5" t="e">
        <f>HL41*VLOOKUP(H41,'R-CPI-U-RS'!$A$44:$O$54,15,FALSE)</f>
        <v>#N/A</v>
      </c>
      <c r="HN41" s="17" t="e">
        <v>#N/A</v>
      </c>
      <c r="HO41" s="17" t="e">
        <v>#N/A</v>
      </c>
      <c r="HP41" s="17" t="e">
        <v>#N/A</v>
      </c>
      <c r="HQ41" s="17" t="e">
        <v>#N/A</v>
      </c>
      <c r="HR41" s="17" t="e">
        <v>#N/A</v>
      </c>
      <c r="HS41" s="17" t="e">
        <v>#N/A</v>
      </c>
      <c r="HT41" s="13" t="e">
        <f t="shared" si="136"/>
        <v>#N/A</v>
      </c>
      <c r="HU41" s="13" t="e">
        <f t="shared" si="137"/>
        <v>#N/A</v>
      </c>
      <c r="HV41" s="13" t="e">
        <f t="shared" si="138"/>
        <v>#N/A</v>
      </c>
      <c r="HW41" s="13" t="e">
        <f t="shared" si="139"/>
        <v>#N/A</v>
      </c>
      <c r="HX41" s="13" t="e">
        <f t="shared" si="140"/>
        <v>#N/A</v>
      </c>
      <c r="HY41" s="13" t="e">
        <f t="shared" si="141"/>
        <v>#N/A</v>
      </c>
      <c r="HZ41" s="13" t="e">
        <v>#N/A</v>
      </c>
      <c r="IA41" s="17" t="e">
        <v>#N/A</v>
      </c>
      <c r="IB41" s="17" t="e">
        <v>#N/A</v>
      </c>
      <c r="IC41" s="17" t="e">
        <v>#N/A</v>
      </c>
      <c r="ID41" s="17" t="e">
        <v>#N/A</v>
      </c>
      <c r="IE41" s="17" t="e">
        <v>#N/A</v>
      </c>
      <c r="IF41" s="17" t="e">
        <v>#N/A</v>
      </c>
      <c r="IG41" s="13" t="e">
        <f t="shared" si="142"/>
        <v>#N/A</v>
      </c>
      <c r="IH41" s="13" t="e">
        <f t="shared" si="143"/>
        <v>#N/A</v>
      </c>
      <c r="II41" s="13" t="e">
        <f t="shared" si="144"/>
        <v>#N/A</v>
      </c>
      <c r="IJ41" s="13" t="e">
        <f t="shared" si="145"/>
        <v>#N/A</v>
      </c>
      <c r="IK41" s="13" t="e">
        <f t="shared" si="146"/>
        <v>#N/A</v>
      </c>
      <c r="IL41" s="13" t="e">
        <f t="shared" si="147"/>
        <v>#N/A</v>
      </c>
      <c r="IM41" s="13" t="e">
        <v>#N/A</v>
      </c>
      <c r="IN41" s="17" t="e">
        <v>#N/A</v>
      </c>
      <c r="IO41" s="17" t="e">
        <v>#N/A</v>
      </c>
      <c r="IP41" s="17" t="e">
        <v>#N/A</v>
      </c>
      <c r="IQ41" s="17" t="e">
        <v>#N/A</v>
      </c>
      <c r="IR41" s="17" t="e">
        <v>#N/A</v>
      </c>
      <c r="IS41" s="17" t="e">
        <v>#N/A</v>
      </c>
      <c r="IT41" s="17" t="e">
        <v>#N/A</v>
      </c>
      <c r="IU41" s="13" t="e">
        <f t="shared" si="148"/>
        <v>#N/A</v>
      </c>
      <c r="IV41" s="13" t="e">
        <f t="shared" si="149"/>
        <v>#N/A</v>
      </c>
      <c r="IW41" s="13" t="e">
        <f t="shared" si="150"/>
        <v>#N/A</v>
      </c>
      <c r="IX41" s="13" t="e">
        <f t="shared" si="151"/>
        <v>#N/A</v>
      </c>
      <c r="IY41" s="13" t="e">
        <f t="shared" si="152"/>
        <v>#N/A</v>
      </c>
      <c r="IZ41" s="13" t="e">
        <f t="shared" si="153"/>
        <v>#N/A</v>
      </c>
      <c r="JA41" s="17">
        <v>735939</v>
      </c>
      <c r="JB41" s="17">
        <v>612917</v>
      </c>
      <c r="JC41" s="17">
        <v>59056</v>
      </c>
      <c r="JD41" s="17">
        <v>15662</v>
      </c>
      <c r="JE41" s="17">
        <v>18314</v>
      </c>
      <c r="JF41" s="17">
        <v>5747</v>
      </c>
      <c r="JG41" s="17">
        <v>24243</v>
      </c>
      <c r="JH41" s="13">
        <f t="shared" si="74"/>
        <v>0.83283668891035811</v>
      </c>
      <c r="JI41" s="13">
        <f t="shared" si="75"/>
        <v>8.0245781240021255E-2</v>
      </c>
      <c r="JJ41" s="13">
        <f t="shared" si="76"/>
        <v>2.1281655137178487E-2</v>
      </c>
      <c r="JK41" s="13">
        <f t="shared" si="77"/>
        <v>2.4885214671324662E-2</v>
      </c>
      <c r="JL41" s="13">
        <f t="shared" si="78"/>
        <v>7.8090711322541676E-3</v>
      </c>
      <c r="JM41" s="13">
        <f t="shared" si="79"/>
        <v>3.2941588908863367E-2</v>
      </c>
      <c r="JN41" s="1">
        <v>74</v>
      </c>
      <c r="JO41" s="1">
        <v>48</v>
      </c>
      <c r="JP41" s="1">
        <v>6</v>
      </c>
      <c r="JQ41" s="1">
        <v>17</v>
      </c>
      <c r="JR41" s="1">
        <v>3</v>
      </c>
      <c r="JS41" s="1">
        <v>0</v>
      </c>
      <c r="JT41" s="11">
        <f t="shared" si="80"/>
        <v>0.64864864864864868</v>
      </c>
      <c r="JU41" s="11">
        <f t="shared" si="81"/>
        <v>8.1081081081081086E-2</v>
      </c>
      <c r="JV41" s="11">
        <f t="shared" si="82"/>
        <v>0.22972972972972974</v>
      </c>
      <c r="JW41" s="11">
        <f t="shared" si="83"/>
        <v>4.0540540540540543E-2</v>
      </c>
      <c r="JX41" s="11">
        <f t="shared" si="84"/>
        <v>0</v>
      </c>
      <c r="JY41" s="29">
        <f>(JN41/J41)*100000</f>
        <v>5.9738120993913171</v>
      </c>
      <c r="JZ41" s="9">
        <v>19041382</v>
      </c>
      <c r="KA41" s="9"/>
      <c r="KB41" s="9">
        <v>285817</v>
      </c>
      <c r="KC41" s="9"/>
      <c r="KD41" s="9"/>
      <c r="KE41" s="9"/>
      <c r="KF41" s="9"/>
      <c r="KG41" s="9"/>
      <c r="KH41" s="9">
        <f t="shared" si="85"/>
        <v>0</v>
      </c>
      <c r="KI41" s="9">
        <f t="shared" si="86"/>
        <v>285817</v>
      </c>
      <c r="KJ41" s="9">
        <f t="shared" si="87"/>
        <v>19327199</v>
      </c>
      <c r="KK41" t="e">
        <v>#N/A</v>
      </c>
      <c r="KL41" s="8" t="e">
        <v>#N/A</v>
      </c>
      <c r="KM41" s="8" t="e">
        <v>#N/A</v>
      </c>
      <c r="KN41" s="8" t="e">
        <v>#N/A</v>
      </c>
      <c r="KO41" s="8" t="e">
        <v>#N/A</v>
      </c>
      <c r="KP41" s="8" t="e">
        <v>#N/A</v>
      </c>
      <c r="KQ41" s="8" t="e">
        <v>#N/A</v>
      </c>
      <c r="KR41" s="8" t="e">
        <v>#N/A</v>
      </c>
      <c r="KS41" s="8" t="e">
        <v>#N/A</v>
      </c>
      <c r="KT41" s="13" t="e">
        <f t="shared" si="154"/>
        <v>#N/A</v>
      </c>
      <c r="KU41" s="13" t="e">
        <f t="shared" si="155"/>
        <v>#N/A</v>
      </c>
      <c r="KV41" s="13" t="e">
        <f t="shared" si="156"/>
        <v>#N/A</v>
      </c>
      <c r="KW41" s="13" t="e">
        <f t="shared" si="157"/>
        <v>#N/A</v>
      </c>
      <c r="KX41" s="17" t="e">
        <v>#N/A</v>
      </c>
      <c r="KY41" s="15" t="e">
        <f t="shared" si="158"/>
        <v>#N/A</v>
      </c>
      <c r="KZ41" s="8" t="e">
        <v>#N/A</v>
      </c>
      <c r="LA41" s="8" t="e">
        <v>#N/A</v>
      </c>
      <c r="LB41" s="8" t="e">
        <v>#N/A</v>
      </c>
      <c r="LC41" s="8" t="e">
        <v>#N/A</v>
      </c>
      <c r="LD41" s="8" t="e">
        <v>#N/A</v>
      </c>
      <c r="LE41" s="8" t="e">
        <v>#N/A</v>
      </c>
      <c r="LF41" s="13" t="e">
        <f t="shared" si="159"/>
        <v>#N/A</v>
      </c>
      <c r="LG41" s="13" t="e">
        <f t="shared" si="160"/>
        <v>#N/A</v>
      </c>
      <c r="LH41" s="13" t="e">
        <f t="shared" si="161"/>
        <v>#N/A</v>
      </c>
      <c r="LI41" s="13" t="e">
        <f t="shared" si="162"/>
        <v>#N/A</v>
      </c>
      <c r="LJ41" s="13" t="e">
        <f t="shared" si="163"/>
        <v>#N/A</v>
      </c>
      <c r="LK41" s="17" t="e">
        <v>#N/A</v>
      </c>
      <c r="LL41" s="17" t="e">
        <v>#N/A</v>
      </c>
      <c r="LM41" s="13" t="e">
        <f t="shared" si="195"/>
        <v>#N/A</v>
      </c>
      <c r="LN41" s="27">
        <v>356.17</v>
      </c>
      <c r="LO41" s="27">
        <v>42.42</v>
      </c>
      <c r="LP41" s="27">
        <v>132.13</v>
      </c>
      <c r="LQ41" s="27">
        <v>2.17</v>
      </c>
      <c r="LR41" s="27">
        <v>10.74</v>
      </c>
      <c r="LS41" s="11">
        <f t="shared" si="90"/>
        <v>0.65516987657046155</v>
      </c>
      <c r="LT41" s="11">
        <f t="shared" si="91"/>
        <v>7.8031013740963523E-2</v>
      </c>
      <c r="LU41" s="11">
        <f t="shared" si="92"/>
        <v>0.2430513400658536</v>
      </c>
      <c r="LV41" s="11">
        <f t="shared" si="93"/>
        <v>3.9916855214024247E-3</v>
      </c>
      <c r="LW41" s="11">
        <f t="shared" si="94"/>
        <v>1.9756084101318912E-2</v>
      </c>
      <c r="LX41" s="25" t="e">
        <v>#N/A</v>
      </c>
      <c r="LY41" s="25" t="e">
        <v>#N/A</v>
      </c>
      <c r="LZ41" s="25" t="e">
        <v>#N/A</v>
      </c>
      <c r="MA41" s="25" t="e">
        <v>#N/A</v>
      </c>
      <c r="MB41" s="22" t="e">
        <v>#N/A</v>
      </c>
      <c r="MC41" s="22" t="e">
        <v>#N/A</v>
      </c>
      <c r="MD41" s="1">
        <v>359</v>
      </c>
      <c r="ME41" s="1">
        <v>318</v>
      </c>
      <c r="MF41" s="1">
        <v>39</v>
      </c>
      <c r="MG41" s="1">
        <v>2</v>
      </c>
      <c r="MH41" s="1">
        <v>0</v>
      </c>
      <c r="MI41" s="1">
        <v>0</v>
      </c>
      <c r="MJ41" s="11">
        <f t="shared" si="95"/>
        <v>0.88579387186629521</v>
      </c>
      <c r="MK41" s="11">
        <f t="shared" si="96"/>
        <v>0.10863509749303621</v>
      </c>
      <c r="ML41" s="11">
        <f t="shared" si="97"/>
        <v>5.5710306406685237E-3</v>
      </c>
      <c r="MM41" s="11">
        <f t="shared" si="98"/>
        <v>0</v>
      </c>
      <c r="MN41" s="11">
        <f t="shared" si="99"/>
        <v>0</v>
      </c>
      <c r="MO41" s="26" t="e">
        <v>#N/A</v>
      </c>
      <c r="MP41" s="26" t="e">
        <v>#N/A</v>
      </c>
      <c r="MQ41" s="26" t="e">
        <v>#N/A</v>
      </c>
      <c r="MR41" s="26" t="e">
        <v>#N/A</v>
      </c>
      <c r="MS41" s="9">
        <v>228002.32496880001</v>
      </c>
      <c r="MT41" s="9">
        <v>352.64</v>
      </c>
      <c r="MU41" s="9">
        <v>0</v>
      </c>
      <c r="MV41" s="9">
        <v>850167.76988899999</v>
      </c>
      <c r="MW41" s="9">
        <v>1078522.7348578</v>
      </c>
      <c r="MX41" s="13" t="e">
        <v>#N/A</v>
      </c>
      <c r="MY41" s="13" t="e">
        <v>#N/A</v>
      </c>
      <c r="MZ41" s="13" t="e">
        <v>#N/A</v>
      </c>
      <c r="NA41" s="13" t="e">
        <v>#N/A</v>
      </c>
      <c r="NB41" s="13" t="e">
        <v>#N/A</v>
      </c>
      <c r="NC41" s="8" t="e">
        <v>#N/A</v>
      </c>
      <c r="ND41" s="8" t="e">
        <v>#N/A</v>
      </c>
      <c r="NE41" s="8" t="e">
        <v>#N/A</v>
      </c>
      <c r="NF41" s="8" t="e">
        <v>#N/A</v>
      </c>
      <c r="NG41" s="8" t="e">
        <v>#N/A</v>
      </c>
      <c r="NH41" s="38" t="e">
        <f t="shared" si="100"/>
        <v>#N/A</v>
      </c>
      <c r="NI41" s="38" t="e">
        <f t="shared" si="101"/>
        <v>#N/A</v>
      </c>
      <c r="NJ41" s="38" t="e">
        <f t="shared" si="102"/>
        <v>#N/A</v>
      </c>
      <c r="NK41" s="38" t="e">
        <f t="shared" si="103"/>
        <v>#N/A</v>
      </c>
      <c r="NL41" s="38" t="e">
        <f t="shared" si="104"/>
        <v>#N/A</v>
      </c>
      <c r="NM41" s="8">
        <v>1223824</v>
      </c>
      <c r="NN41" s="8">
        <v>133170</v>
      </c>
      <c r="NO41" s="11">
        <f t="shared" si="105"/>
        <v>0.10881466616114735</v>
      </c>
      <c r="NP41" s="13" t="e">
        <v>#N/A</v>
      </c>
      <c r="NQ41" s="13" t="e">
        <v>#N/A</v>
      </c>
      <c r="NR41" s="13" t="e">
        <v>#N/A</v>
      </c>
      <c r="NS41" s="9">
        <v>1240</v>
      </c>
      <c r="NT41" s="39">
        <v>100.69896</v>
      </c>
      <c r="NU41" s="8" t="e">
        <v>#N/A</v>
      </c>
      <c r="NV41" s="16" t="e">
        <v>#N/A</v>
      </c>
      <c r="NW41" s="8" t="e">
        <v>#N/A</v>
      </c>
      <c r="NX41" s="25" t="e">
        <v>#N/A</v>
      </c>
      <c r="NY41" s="39" t="e">
        <v>#N/A</v>
      </c>
    </row>
    <row r="42" spans="1:389" x14ac:dyDescent="0.25">
      <c r="A42" s="3" t="s">
        <v>48</v>
      </c>
      <c r="B42" s="3" t="s">
        <v>3</v>
      </c>
      <c r="C42" s="3" t="s">
        <v>79</v>
      </c>
      <c r="D42" s="3" t="s">
        <v>95</v>
      </c>
      <c r="E42" s="3" t="s">
        <v>21</v>
      </c>
      <c r="F42" s="3" t="s">
        <v>22</v>
      </c>
      <c r="G42" s="3">
        <v>39049</v>
      </c>
      <c r="H42" s="3">
        <v>2015</v>
      </c>
      <c r="I42" s="3" t="str">
        <f t="shared" si="53"/>
        <v>Sum of 2015</v>
      </c>
      <c r="J42" s="8">
        <v>1257869</v>
      </c>
      <c r="K42" s="8">
        <v>1251722</v>
      </c>
      <c r="L42" s="8">
        <v>295726</v>
      </c>
      <c r="M42" s="8">
        <v>348763</v>
      </c>
      <c r="N42" s="8">
        <v>468703</v>
      </c>
      <c r="O42" s="8">
        <v>138530</v>
      </c>
      <c r="P42" s="13">
        <f t="shared" si="106"/>
        <v>0.23625533465098481</v>
      </c>
      <c r="Q42" s="13">
        <f t="shared" si="107"/>
        <v>0.27862656404537112</v>
      </c>
      <c r="R42" s="13">
        <f t="shared" si="108"/>
        <v>0.37444656241561625</v>
      </c>
      <c r="S42" s="13">
        <f t="shared" si="109"/>
        <v>0.11067153888802786</v>
      </c>
      <c r="T42" s="15">
        <v>34</v>
      </c>
      <c r="U42" s="15">
        <v>33.200000000000003</v>
      </c>
      <c r="V42" s="15">
        <v>35</v>
      </c>
      <c r="W42" s="17">
        <v>810454</v>
      </c>
      <c r="X42" s="17">
        <v>269564</v>
      </c>
      <c r="Y42" s="17">
        <v>58190</v>
      </c>
      <c r="Z42" s="17">
        <v>5852</v>
      </c>
      <c r="AA42" s="17">
        <v>42643</v>
      </c>
      <c r="AB42" s="17">
        <v>65019</v>
      </c>
      <c r="AC42" s="17">
        <v>441268</v>
      </c>
      <c r="AD42" s="13">
        <f t="shared" si="196"/>
        <v>0.64747124361479624</v>
      </c>
      <c r="AE42" s="13">
        <f t="shared" si="197"/>
        <v>0.21535452760277443</v>
      </c>
      <c r="AF42" s="13">
        <f t="shared" si="198"/>
        <v>4.6487958188799111E-2</v>
      </c>
      <c r="AG42" s="13">
        <f t="shared" si="199"/>
        <v>4.675159500272425E-3</v>
      </c>
      <c r="AH42" s="13">
        <f t="shared" si="200"/>
        <v>3.4067468655180622E-2</v>
      </c>
      <c r="AI42" s="13">
        <f t="shared" si="201"/>
        <v>5.1943642438177166E-2</v>
      </c>
      <c r="AJ42" s="13">
        <f t="shared" si="202"/>
        <v>0.35252875638520376</v>
      </c>
      <c r="AK42" s="17">
        <v>495250</v>
      </c>
      <c r="AL42" s="17">
        <v>162078</v>
      </c>
      <c r="AM42" s="17">
        <v>158866</v>
      </c>
      <c r="AN42" s="17">
        <v>73313</v>
      </c>
      <c r="AO42" s="17">
        <v>100993</v>
      </c>
      <c r="AP42" s="13">
        <f t="shared" si="110"/>
        <v>0.32726501766784455</v>
      </c>
      <c r="AQ42" s="13">
        <f t="shared" si="164"/>
        <v>0.3207794043412418</v>
      </c>
      <c r="AR42" s="13">
        <f t="shared" si="165"/>
        <v>0.14803230691569913</v>
      </c>
      <c r="AS42" s="13">
        <f t="shared" si="166"/>
        <v>0.20392327107521455</v>
      </c>
      <c r="AT42" s="19">
        <v>2.4700000000000002</v>
      </c>
      <c r="AU42" s="17">
        <v>1161070</v>
      </c>
      <c r="AV42" s="17">
        <v>0</v>
      </c>
      <c r="AW42" s="17">
        <v>0</v>
      </c>
      <c r="AX42" s="17">
        <v>0</v>
      </c>
      <c r="AY42" s="17">
        <v>0</v>
      </c>
      <c r="AZ42" s="17">
        <v>0</v>
      </c>
      <c r="BA42" s="13">
        <f t="shared" si="167"/>
        <v>0</v>
      </c>
      <c r="BB42" s="13">
        <f t="shared" si="168"/>
        <v>0</v>
      </c>
      <c r="BC42" s="13">
        <f t="shared" si="169"/>
        <v>0</v>
      </c>
      <c r="BD42" s="13">
        <f t="shared" si="170"/>
        <v>0</v>
      </c>
      <c r="BE42" s="13">
        <f t="shared" si="171"/>
        <v>0</v>
      </c>
      <c r="BF42" s="13">
        <f t="shared" si="9"/>
        <v>0</v>
      </c>
      <c r="BG42" s="17">
        <v>1234095</v>
      </c>
      <c r="BH42" s="17">
        <v>986349</v>
      </c>
      <c r="BI42" s="17">
        <v>169138</v>
      </c>
      <c r="BJ42" s="17">
        <v>41117</v>
      </c>
      <c r="BK42" s="17">
        <v>28740</v>
      </c>
      <c r="BL42" s="17">
        <v>8751</v>
      </c>
      <c r="BM42" s="13">
        <f t="shared" si="111"/>
        <v>0.79924884226903115</v>
      </c>
      <c r="BN42" s="13">
        <f t="shared" si="172"/>
        <v>0.1370542786414336</v>
      </c>
      <c r="BO42" s="13">
        <f t="shared" si="173"/>
        <v>3.3317532280740136E-2</v>
      </c>
      <c r="BP42" s="13">
        <f t="shared" si="174"/>
        <v>2.328832059120246E-2</v>
      </c>
      <c r="BQ42" s="13">
        <f t="shared" si="175"/>
        <v>7.091026217592649E-3</v>
      </c>
      <c r="BR42" s="13">
        <f t="shared" si="56"/>
        <v>0.20075115773096883</v>
      </c>
      <c r="BS42" s="17">
        <v>833060</v>
      </c>
      <c r="BT42" s="17">
        <v>275017</v>
      </c>
      <c r="BU42" s="17">
        <v>12270</v>
      </c>
      <c r="BV42" s="17">
        <v>131375</v>
      </c>
      <c r="BW42" s="13">
        <f t="shared" si="112"/>
        <v>0.66553116426810421</v>
      </c>
      <c r="BX42" s="13">
        <f t="shared" si="176"/>
        <v>0.21971092622802826</v>
      </c>
      <c r="BY42" s="13">
        <f t="shared" si="177"/>
        <v>9.8024960813982657E-3</v>
      </c>
      <c r="BZ42" s="13">
        <f t="shared" si="178"/>
        <v>0.10495541342246921</v>
      </c>
      <c r="CA42" s="13">
        <f t="shared" si="113"/>
        <v>0.33446883573189573</v>
      </c>
      <c r="CB42" s="8">
        <v>1223451</v>
      </c>
      <c r="CC42" s="8">
        <v>209412</v>
      </c>
      <c r="CD42" s="13">
        <f t="shared" si="114"/>
        <v>0.17116500783439631</v>
      </c>
      <c r="CE42" s="8">
        <v>292485</v>
      </c>
      <c r="CF42" s="8">
        <v>71956</v>
      </c>
      <c r="CG42" s="13">
        <f t="shared" si="115"/>
        <v>0.24601603501034242</v>
      </c>
      <c r="CH42" s="5">
        <v>53882</v>
      </c>
      <c r="CI42" s="5">
        <f>CH42*VLOOKUP(H42,'R-CPI-U-RS'!$A$44:$O$54,15,FALSE)</f>
        <v>71548.736721217341</v>
      </c>
      <c r="CJ42" s="5">
        <v>89112886</v>
      </c>
      <c r="CK42" s="5">
        <v>91913420</v>
      </c>
      <c r="CL42" s="9">
        <v>27758</v>
      </c>
      <c r="CM42" s="9">
        <v>12630</v>
      </c>
      <c r="CN42" s="9">
        <v>5298</v>
      </c>
      <c r="CO42" s="9">
        <v>4173</v>
      </c>
      <c r="CP42" s="9">
        <v>3400</v>
      </c>
      <c r="CQ42" s="9">
        <v>1160</v>
      </c>
      <c r="CR42" s="9">
        <v>770</v>
      </c>
      <c r="CS42" s="9">
        <v>327</v>
      </c>
      <c r="CT42" s="20">
        <v>30864761000</v>
      </c>
      <c r="CU42" s="20">
        <f>CT42*VLOOKUP(H42,'R-CPI-U-RS'!$A$44:$P$54,16,FALSE)</f>
        <v>39814921381.854721</v>
      </c>
      <c r="CV42" s="9">
        <v>2468</v>
      </c>
      <c r="CW42" s="9">
        <v>942028</v>
      </c>
      <c r="CX42" s="9">
        <v>84845</v>
      </c>
      <c r="CY42" s="9">
        <v>97647</v>
      </c>
      <c r="CZ42" s="9">
        <v>99458</v>
      </c>
      <c r="DA42" s="11">
        <f t="shared" si="116"/>
        <v>0.76964455243476604</v>
      </c>
      <c r="DB42" s="11">
        <f t="shared" si="117"/>
        <v>6.9319056388268421E-2</v>
      </c>
      <c r="DC42" s="11">
        <f t="shared" si="118"/>
        <v>7.9778394709708836E-2</v>
      </c>
      <c r="DD42" s="11">
        <f t="shared" si="119"/>
        <v>8.125799646725676E-2</v>
      </c>
      <c r="DE42" s="9">
        <v>614311</v>
      </c>
      <c r="DF42" s="9">
        <v>631079</v>
      </c>
      <c r="DG42" s="9">
        <v>30</v>
      </c>
      <c r="DH42" s="9">
        <v>208</v>
      </c>
      <c r="DI42" s="9">
        <v>5444</v>
      </c>
      <c r="DJ42" s="9">
        <v>21515</v>
      </c>
      <c r="DK42" s="9">
        <v>31905</v>
      </c>
      <c r="DL42" s="9">
        <v>29718</v>
      </c>
      <c r="DM42" s="9">
        <v>67008</v>
      </c>
      <c r="DN42" s="9">
        <v>35120</v>
      </c>
      <c r="DO42" s="9">
        <v>16336</v>
      </c>
      <c r="DP42" s="9">
        <v>53264</v>
      </c>
      <c r="DQ42" s="9">
        <v>10392</v>
      </c>
      <c r="DR42" s="9">
        <v>41775</v>
      </c>
      <c r="DS42" s="9">
        <v>30418</v>
      </c>
      <c r="DT42" s="9">
        <v>49901</v>
      </c>
      <c r="DU42" s="9">
        <v>13898</v>
      </c>
      <c r="DV42" s="9">
        <v>109542</v>
      </c>
      <c r="DW42" s="9">
        <v>9371</v>
      </c>
      <c r="DX42" s="9">
        <v>61182</v>
      </c>
      <c r="DY42" s="9">
        <v>27231</v>
      </c>
      <c r="DZ42" s="9">
        <v>53</v>
      </c>
      <c r="EA42" s="9">
        <f t="shared" si="183"/>
        <v>53658</v>
      </c>
      <c r="EB42" s="9">
        <f t="shared" si="184"/>
        <v>63656</v>
      </c>
      <c r="EC42" s="9">
        <f t="shared" si="185"/>
        <v>122094</v>
      </c>
      <c r="ED42" s="9">
        <f t="shared" si="186"/>
        <v>123440</v>
      </c>
      <c r="EE42" s="9">
        <f t="shared" si="187"/>
        <v>137290</v>
      </c>
      <c r="EF42" s="9">
        <f t="shared" si="188"/>
        <v>114173</v>
      </c>
      <c r="EG42" s="11">
        <f t="shared" si="189"/>
        <v>8.7346637126797341E-2</v>
      </c>
      <c r="EH42" s="11">
        <f t="shared" si="190"/>
        <v>0.10362178114993871</v>
      </c>
      <c r="EI42" s="11">
        <f t="shared" si="191"/>
        <v>0.19874949333480924</v>
      </c>
      <c r="EJ42" s="11">
        <f t="shared" si="192"/>
        <v>0.20094056593484408</v>
      </c>
      <c r="EK42" s="11">
        <f t="shared" si="193"/>
        <v>0.22348614952361262</v>
      </c>
      <c r="EL42" s="11">
        <f t="shared" si="194"/>
        <v>0.18585537292999799</v>
      </c>
      <c r="EM42" s="9">
        <v>986363</v>
      </c>
      <c r="EN42" s="9">
        <v>686663</v>
      </c>
      <c r="EO42" s="14">
        <f t="shared" si="120"/>
        <v>0.69615648599957625</v>
      </c>
      <c r="EP42" s="9">
        <v>658375</v>
      </c>
      <c r="EQ42" s="9">
        <v>631079</v>
      </c>
      <c r="ER42" s="11">
        <f t="shared" si="58"/>
        <v>4.1459654452249854E-2</v>
      </c>
      <c r="ES42" s="9">
        <v>93514</v>
      </c>
      <c r="ET42" s="9">
        <v>831753</v>
      </c>
      <c r="EU42" s="9">
        <v>79445</v>
      </c>
      <c r="EV42" s="9">
        <v>207546</v>
      </c>
      <c r="EW42" s="9">
        <v>224485</v>
      </c>
      <c r="EX42" s="9">
        <v>115906</v>
      </c>
      <c r="EY42" s="9">
        <v>204371</v>
      </c>
      <c r="EZ42" s="13">
        <f t="shared" si="121"/>
        <v>9.5515134901827822E-2</v>
      </c>
      <c r="FA42" s="13">
        <f t="shared" si="122"/>
        <v>0.24952840566850976</v>
      </c>
      <c r="FB42" s="13">
        <f t="shared" si="123"/>
        <v>0.26989382665286449</v>
      </c>
      <c r="FC42" s="13">
        <f t="shared" si="124"/>
        <v>0.13935146612035063</v>
      </c>
      <c r="FD42" s="13">
        <f t="shared" si="125"/>
        <v>0.24571116665644729</v>
      </c>
      <c r="FE42" s="13">
        <f t="shared" si="126"/>
        <v>0.38506263277679792</v>
      </c>
      <c r="FF42" s="9">
        <v>0</v>
      </c>
      <c r="FG42" s="9">
        <v>78062</v>
      </c>
      <c r="FH42" s="9">
        <v>641</v>
      </c>
      <c r="FI42" s="9">
        <v>28830</v>
      </c>
      <c r="FJ42" s="9">
        <v>1377</v>
      </c>
      <c r="FK42" s="9">
        <f t="shared" si="59"/>
        <v>78062</v>
      </c>
      <c r="FL42" s="9">
        <f t="shared" si="60"/>
        <v>29471</v>
      </c>
      <c r="FM42" s="9">
        <f t="shared" si="61"/>
        <v>1377</v>
      </c>
      <c r="FN42" s="9">
        <v>279067</v>
      </c>
      <c r="FO42" s="9">
        <v>133399</v>
      </c>
      <c r="FP42" s="9">
        <v>460487</v>
      </c>
      <c r="FQ42" s="9">
        <f t="shared" si="62"/>
        <v>145668</v>
      </c>
      <c r="FR42" s="8">
        <v>545052</v>
      </c>
      <c r="FS42" s="8">
        <v>49802</v>
      </c>
      <c r="FT42" s="13">
        <f t="shared" si="127"/>
        <v>9.1371098537387258E-2</v>
      </c>
      <c r="FU42" s="8">
        <v>495250</v>
      </c>
      <c r="FV42" s="8">
        <v>258835</v>
      </c>
      <c r="FW42" s="8">
        <v>236415</v>
      </c>
      <c r="FX42" s="13">
        <f t="shared" si="128"/>
        <v>0.52263503281171131</v>
      </c>
      <c r="FY42" s="13">
        <f t="shared" si="129"/>
        <v>0.47736496718828875</v>
      </c>
      <c r="FZ42" s="17">
        <v>78923</v>
      </c>
      <c r="GA42" s="17">
        <v>151267</v>
      </c>
      <c r="GB42" s="17">
        <v>161453</v>
      </c>
      <c r="GC42" s="17">
        <v>96188</v>
      </c>
      <c r="GD42" s="17">
        <v>57221</v>
      </c>
      <c r="GE42" s="13">
        <f t="shared" si="63"/>
        <v>0.14479902834958866</v>
      </c>
      <c r="GF42" s="13">
        <f t="shared" si="64"/>
        <v>0.27752764873810204</v>
      </c>
      <c r="GG42" s="13">
        <f t="shared" si="65"/>
        <v>0.29621577390781062</v>
      </c>
      <c r="GH42" s="13">
        <f t="shared" si="66"/>
        <v>0.17647490514666492</v>
      </c>
      <c r="GI42" s="13">
        <f t="shared" si="67"/>
        <v>0.10498264385783375</v>
      </c>
      <c r="GJ42">
        <v>1975</v>
      </c>
      <c r="GK42" s="8">
        <v>340763</v>
      </c>
      <c r="GL42" s="8">
        <v>62524</v>
      </c>
      <c r="GM42" s="8">
        <v>94160</v>
      </c>
      <c r="GN42" s="8">
        <v>42518</v>
      </c>
      <c r="GO42" s="8">
        <v>5087</v>
      </c>
      <c r="GP42" s="13">
        <f t="shared" si="130"/>
        <v>0.62519355951358768</v>
      </c>
      <c r="GQ42" s="13">
        <f t="shared" si="131"/>
        <v>0.11471199078253085</v>
      </c>
      <c r="GR42" s="13">
        <f t="shared" si="132"/>
        <v>0.17275415923618298</v>
      </c>
      <c r="GS42" s="13">
        <f t="shared" si="133"/>
        <v>7.8007236006839717E-2</v>
      </c>
      <c r="GT42" s="13">
        <f t="shared" si="134"/>
        <v>9.3330544608587803E-3</v>
      </c>
      <c r="GU42" s="21">
        <v>148610.153528603</v>
      </c>
      <c r="GV42" s="21">
        <f>GU42*VLOOKUP(H42,'R-CPI-U-RS'!$A$44:$O$54,15,FALSE)</f>
        <v>197336.19295716015</v>
      </c>
      <c r="GW42" s="9">
        <v>1508</v>
      </c>
      <c r="GX42" s="9">
        <v>48</v>
      </c>
      <c r="GY42" s="9">
        <v>163</v>
      </c>
      <c r="GZ42" s="9">
        <v>3654</v>
      </c>
      <c r="HA42" s="9">
        <f t="shared" si="69"/>
        <v>3865</v>
      </c>
      <c r="HB42" s="8">
        <v>49485</v>
      </c>
      <c r="HC42" s="8">
        <v>201784</v>
      </c>
      <c r="HD42" s="8">
        <v>140819</v>
      </c>
      <c r="HE42" s="8">
        <v>98539</v>
      </c>
      <c r="HF42" s="8">
        <v>4623</v>
      </c>
      <c r="HG42" s="13">
        <f t="shared" si="135"/>
        <v>9.9919232710752148E-2</v>
      </c>
      <c r="HH42" s="13">
        <f t="shared" si="179"/>
        <v>0.40743866733972739</v>
      </c>
      <c r="HI42" s="13">
        <f t="shared" si="180"/>
        <v>0.28433922261484101</v>
      </c>
      <c r="HJ42" s="13">
        <f t="shared" si="181"/>
        <v>0.19896819787985864</v>
      </c>
      <c r="HK42" s="13">
        <f t="shared" si="182"/>
        <v>9.3346794548207976E-3</v>
      </c>
      <c r="HL42" s="5">
        <v>987</v>
      </c>
      <c r="HM42" s="5">
        <f>HL42*VLOOKUP(H42,'R-CPI-U-RS'!$A$44:$O$54,15,FALSE)</f>
        <v>1310.6158484065461</v>
      </c>
      <c r="HN42" s="17">
        <v>42337</v>
      </c>
      <c r="HO42" s="17">
        <v>98373</v>
      </c>
      <c r="HP42" s="17">
        <v>62079</v>
      </c>
      <c r="HQ42" s="17">
        <v>25572</v>
      </c>
      <c r="HR42" s="17">
        <v>29225</v>
      </c>
      <c r="HS42" s="17">
        <v>1249</v>
      </c>
      <c r="HT42" s="13">
        <f t="shared" si="136"/>
        <v>0.1635675237120173</v>
      </c>
      <c r="HU42" s="13">
        <f t="shared" si="137"/>
        <v>0.38006065640272763</v>
      </c>
      <c r="HV42" s="13">
        <f t="shared" si="138"/>
        <v>0.23984005254312593</v>
      </c>
      <c r="HW42" s="13">
        <f t="shared" si="139"/>
        <v>9.8796530608302582E-2</v>
      </c>
      <c r="HX42" s="13">
        <f t="shared" si="140"/>
        <v>0.11290976877161125</v>
      </c>
      <c r="HY42" s="13">
        <f t="shared" si="141"/>
        <v>4.8254679622153109E-3</v>
      </c>
      <c r="HZ42" s="13">
        <v>0.18899999999999997</v>
      </c>
      <c r="IA42" s="17">
        <v>7847</v>
      </c>
      <c r="IB42" s="17">
        <v>55006</v>
      </c>
      <c r="IC42" s="17">
        <v>59731</v>
      </c>
      <c r="ID42" s="17">
        <v>33552</v>
      </c>
      <c r="IE42" s="17">
        <v>69631</v>
      </c>
      <c r="IF42" s="17">
        <v>10648</v>
      </c>
      <c r="IG42" s="13">
        <f t="shared" si="142"/>
        <v>3.3191633356597507E-2</v>
      </c>
      <c r="IH42" s="13">
        <f t="shared" si="143"/>
        <v>0.23266713195017236</v>
      </c>
      <c r="II42" s="13">
        <f t="shared" si="144"/>
        <v>0.25265317344500138</v>
      </c>
      <c r="IJ42" s="13">
        <f t="shared" si="145"/>
        <v>0.14191992893851912</v>
      </c>
      <c r="IK42" s="13">
        <f t="shared" si="146"/>
        <v>0.29452868895797646</v>
      </c>
      <c r="IL42" s="13">
        <f t="shared" si="147"/>
        <v>4.5039443351733183E-2</v>
      </c>
      <c r="IM42" s="13">
        <v>0.28300000000000003</v>
      </c>
      <c r="IN42" s="17">
        <v>742038</v>
      </c>
      <c r="IO42" s="17">
        <v>607333</v>
      </c>
      <c r="IP42" s="17">
        <v>62125</v>
      </c>
      <c r="IQ42" s="17">
        <v>17898</v>
      </c>
      <c r="IR42" s="17">
        <v>16761</v>
      </c>
      <c r="IS42" s="17">
        <v>9735</v>
      </c>
      <c r="IT42" s="17">
        <v>28186</v>
      </c>
      <c r="IU42" s="13">
        <f t="shared" si="148"/>
        <v>0.81846617019613555</v>
      </c>
      <c r="IV42" s="13">
        <f t="shared" si="149"/>
        <v>8.3722127438217456E-2</v>
      </c>
      <c r="IW42" s="13">
        <f t="shared" si="150"/>
        <v>2.4120058541476311E-2</v>
      </c>
      <c r="IX42" s="13">
        <f t="shared" si="151"/>
        <v>2.2587791999870627E-2</v>
      </c>
      <c r="IY42" s="13">
        <f t="shared" si="152"/>
        <v>1.3119274215067154E-2</v>
      </c>
      <c r="IZ42" s="13">
        <f t="shared" si="153"/>
        <v>3.7984577609232947E-2</v>
      </c>
      <c r="JA42" s="17">
        <v>742038</v>
      </c>
      <c r="JB42" s="17">
        <v>607333</v>
      </c>
      <c r="JC42" s="17">
        <v>62125</v>
      </c>
      <c r="JD42" s="17">
        <v>17898</v>
      </c>
      <c r="JE42" s="17">
        <v>20468</v>
      </c>
      <c r="JF42" s="17">
        <v>6028</v>
      </c>
      <c r="JG42" s="17">
        <v>28186</v>
      </c>
      <c r="JH42" s="13">
        <f t="shared" si="74"/>
        <v>0.81846617019613555</v>
      </c>
      <c r="JI42" s="13">
        <f t="shared" si="75"/>
        <v>8.3722127438217456E-2</v>
      </c>
      <c r="JJ42" s="13">
        <f t="shared" si="76"/>
        <v>2.4120058541476311E-2</v>
      </c>
      <c r="JK42" s="13">
        <f t="shared" si="77"/>
        <v>2.7583493028658909E-2</v>
      </c>
      <c r="JL42" s="13">
        <f t="shared" si="78"/>
        <v>8.1235731862788693E-3</v>
      </c>
      <c r="JM42" s="13">
        <f t="shared" si="79"/>
        <v>3.7984577609232947E-2</v>
      </c>
      <c r="JN42" s="1">
        <v>85</v>
      </c>
      <c r="JO42" s="1">
        <v>53</v>
      </c>
      <c r="JP42" s="1">
        <v>13</v>
      </c>
      <c r="JQ42" s="1">
        <v>15</v>
      </c>
      <c r="JR42" s="1">
        <v>4</v>
      </c>
      <c r="JS42" s="1">
        <v>0</v>
      </c>
      <c r="JT42" s="11">
        <f t="shared" si="80"/>
        <v>0.62352941176470589</v>
      </c>
      <c r="JU42" s="11">
        <f t="shared" si="81"/>
        <v>0.15294117647058825</v>
      </c>
      <c r="JV42" s="11">
        <f t="shared" si="82"/>
        <v>0.17647058823529413</v>
      </c>
      <c r="JW42" s="11">
        <f t="shared" si="83"/>
        <v>4.7058823529411764E-2</v>
      </c>
      <c r="JX42" s="11">
        <f t="shared" si="84"/>
        <v>0</v>
      </c>
      <c r="JY42" s="29">
        <f>(JN42/J42)*100000</f>
        <v>6.7574604350691523</v>
      </c>
      <c r="JZ42" s="9">
        <v>18920014</v>
      </c>
      <c r="KA42" s="9"/>
      <c r="KB42" s="9">
        <v>282515</v>
      </c>
      <c r="KC42" s="9"/>
      <c r="KD42" s="9"/>
      <c r="KE42" s="9"/>
      <c r="KF42" s="9"/>
      <c r="KG42" s="9"/>
      <c r="KH42" s="9">
        <f t="shared" si="85"/>
        <v>0</v>
      </c>
      <c r="KI42" s="9">
        <f t="shared" si="86"/>
        <v>282515</v>
      </c>
      <c r="KJ42" s="9">
        <f t="shared" si="87"/>
        <v>19202529</v>
      </c>
      <c r="KK42" t="e">
        <v>#N/A</v>
      </c>
      <c r="KL42" s="8" t="e">
        <v>#N/A</v>
      </c>
      <c r="KM42" s="8" t="e">
        <v>#N/A</v>
      </c>
      <c r="KN42" s="8" t="e">
        <v>#N/A</v>
      </c>
      <c r="KO42" s="8">
        <v>604095</v>
      </c>
      <c r="KP42" s="8">
        <v>147721</v>
      </c>
      <c r="KQ42" s="8">
        <v>303576</v>
      </c>
      <c r="KR42" s="8">
        <v>135951</v>
      </c>
      <c r="KS42" s="8">
        <v>16847</v>
      </c>
      <c r="KT42" s="13">
        <f t="shared" si="154"/>
        <v>0.24453273077909932</v>
      </c>
      <c r="KU42" s="13">
        <f t="shared" si="155"/>
        <v>0.50253023117224938</v>
      </c>
      <c r="KV42" s="13">
        <f t="shared" si="156"/>
        <v>0.22504904029995282</v>
      </c>
      <c r="KW42" s="13">
        <f t="shared" si="157"/>
        <v>2.7887997748698466E-2</v>
      </c>
      <c r="KX42" s="17">
        <v>13118175</v>
      </c>
      <c r="KY42" s="15">
        <f t="shared" si="158"/>
        <v>21.715417277083901</v>
      </c>
      <c r="KZ42" s="8">
        <v>625726</v>
      </c>
      <c r="LA42" s="8">
        <v>20679</v>
      </c>
      <c r="LB42" s="8">
        <v>155616</v>
      </c>
      <c r="LC42" s="8">
        <v>290039</v>
      </c>
      <c r="LD42" s="8">
        <v>107649</v>
      </c>
      <c r="LE42" s="8">
        <v>51743</v>
      </c>
      <c r="LF42" s="13">
        <f t="shared" si="159"/>
        <v>3.3048011429923002E-2</v>
      </c>
      <c r="LG42" s="13">
        <f t="shared" si="160"/>
        <v>0.24869671389713707</v>
      </c>
      <c r="LH42" s="13">
        <f t="shared" si="161"/>
        <v>0.46352397055580236</v>
      </c>
      <c r="LI42" s="13">
        <f t="shared" si="162"/>
        <v>0.17203856000869391</v>
      </c>
      <c r="LJ42" s="13">
        <f t="shared" si="163"/>
        <v>8.2692744108443628E-2</v>
      </c>
      <c r="LK42" s="17" t="e">
        <v>#N/A</v>
      </c>
      <c r="LL42" s="17" t="e">
        <v>#N/A</v>
      </c>
      <c r="LM42" s="13" t="e">
        <f t="shared" si="195"/>
        <v>#N/A</v>
      </c>
      <c r="LN42" s="27" t="e">
        <v>#N/A</v>
      </c>
      <c r="LO42" s="27" t="e">
        <v>#N/A</v>
      </c>
      <c r="LP42" s="27" t="e">
        <v>#N/A</v>
      </c>
      <c r="LQ42" s="27" t="e">
        <v>#N/A</v>
      </c>
      <c r="LR42" s="27" t="e">
        <v>#N/A</v>
      </c>
      <c r="LS42" s="11" t="e">
        <f t="shared" si="90"/>
        <v>#N/A</v>
      </c>
      <c r="LT42" s="11" t="e">
        <f t="shared" si="91"/>
        <v>#N/A</v>
      </c>
      <c r="LU42" s="11" t="e">
        <f t="shared" si="92"/>
        <v>#N/A</v>
      </c>
      <c r="LV42" s="11" t="e">
        <f t="shared" si="93"/>
        <v>#N/A</v>
      </c>
      <c r="LW42" s="11" t="e">
        <f t="shared" si="94"/>
        <v>#N/A</v>
      </c>
      <c r="LX42" s="25" t="e">
        <v>#N/A</v>
      </c>
      <c r="LY42" s="25" t="e">
        <v>#N/A</v>
      </c>
      <c r="LZ42" s="25" t="e">
        <v>#N/A</v>
      </c>
      <c r="MA42" s="25" t="e">
        <v>#N/A</v>
      </c>
      <c r="MB42" s="22" t="e">
        <v>#N/A</v>
      </c>
      <c r="MC42" s="22" t="e">
        <v>#N/A</v>
      </c>
      <c r="MD42" s="1">
        <v>335</v>
      </c>
      <c r="ME42" s="1">
        <v>285</v>
      </c>
      <c r="MF42" s="1">
        <v>45</v>
      </c>
      <c r="MG42" s="1">
        <v>4</v>
      </c>
      <c r="MH42" s="1">
        <v>1</v>
      </c>
      <c r="MI42" s="1">
        <v>0</v>
      </c>
      <c r="MJ42" s="11">
        <f t="shared" si="95"/>
        <v>0.85074626865671643</v>
      </c>
      <c r="MK42" s="11">
        <f t="shared" si="96"/>
        <v>0.13432835820895522</v>
      </c>
      <c r="ML42" s="11">
        <f t="shared" si="97"/>
        <v>1.1940298507462687E-2</v>
      </c>
      <c r="MM42" s="11">
        <f t="shared" si="98"/>
        <v>2.9850746268656717E-3</v>
      </c>
      <c r="MN42" s="11">
        <f t="shared" si="99"/>
        <v>0</v>
      </c>
      <c r="MO42" s="26" t="e">
        <v>#N/A</v>
      </c>
      <c r="MP42" s="26" t="e">
        <v>#N/A</v>
      </c>
      <c r="MQ42" s="26" t="e">
        <v>#N/A</v>
      </c>
      <c r="MR42" s="26" t="e">
        <v>#N/A</v>
      </c>
      <c r="MS42" s="9">
        <v>256411.04029450001</v>
      </c>
      <c r="MT42" s="9">
        <v>699.58</v>
      </c>
      <c r="MU42" s="9">
        <v>0</v>
      </c>
      <c r="MV42" s="9">
        <v>1420452.7527242999</v>
      </c>
      <c r="MW42" s="9">
        <v>1677563.3730188</v>
      </c>
      <c r="MX42" s="13" t="e">
        <v>#N/A</v>
      </c>
      <c r="MY42" s="13" t="e">
        <v>#N/A</v>
      </c>
      <c r="MZ42" s="13" t="e">
        <v>#N/A</v>
      </c>
      <c r="NA42" s="13" t="e">
        <v>#N/A</v>
      </c>
      <c r="NB42" s="13" t="e">
        <v>#N/A</v>
      </c>
      <c r="NC42" s="8" t="e">
        <v>#N/A</v>
      </c>
      <c r="ND42" s="8" t="e">
        <v>#N/A</v>
      </c>
      <c r="NE42" s="8" t="e">
        <v>#N/A</v>
      </c>
      <c r="NF42" s="8" t="e">
        <v>#N/A</v>
      </c>
      <c r="NG42" s="8" t="e">
        <v>#N/A</v>
      </c>
      <c r="NH42" s="38" t="e">
        <f t="shared" si="100"/>
        <v>#N/A</v>
      </c>
      <c r="NI42" s="38" t="e">
        <f t="shared" si="101"/>
        <v>#N/A</v>
      </c>
      <c r="NJ42" s="38" t="e">
        <f t="shared" si="102"/>
        <v>#N/A</v>
      </c>
      <c r="NK42" s="38" t="e">
        <f t="shared" si="103"/>
        <v>#N/A</v>
      </c>
      <c r="NL42" s="38" t="e">
        <f t="shared" si="104"/>
        <v>#N/A</v>
      </c>
      <c r="NM42" s="8">
        <v>1243632</v>
      </c>
      <c r="NN42" s="8">
        <v>141609</v>
      </c>
      <c r="NO42" s="11">
        <f t="shared" si="105"/>
        <v>0.11386728549924736</v>
      </c>
      <c r="NP42" s="13" t="e">
        <v>#N/A</v>
      </c>
      <c r="NQ42" s="13" t="e">
        <v>#N/A</v>
      </c>
      <c r="NR42" s="13" t="e">
        <v>#N/A</v>
      </c>
      <c r="NS42" s="9">
        <v>1251</v>
      </c>
      <c r="NT42" s="39">
        <v>99.942319999999995</v>
      </c>
      <c r="NU42" s="8" t="e">
        <v>#N/A</v>
      </c>
      <c r="NV42" s="16" t="e">
        <v>#N/A</v>
      </c>
      <c r="NW42" s="8" t="e">
        <v>#N/A</v>
      </c>
      <c r="NX42" s="25" t="e">
        <v>#N/A</v>
      </c>
      <c r="NY42" s="39" t="e">
        <v>#N/A</v>
      </c>
    </row>
    <row r="43" spans="1:389" x14ac:dyDescent="0.25">
      <c r="A43" s="3" t="s">
        <v>48</v>
      </c>
      <c r="B43" s="3" t="s">
        <v>3</v>
      </c>
      <c r="C43" s="3" t="s">
        <v>79</v>
      </c>
      <c r="D43" s="3" t="s">
        <v>95</v>
      </c>
      <c r="E43" s="3" t="s">
        <v>21</v>
      </c>
      <c r="F43" s="3" t="s">
        <v>22</v>
      </c>
      <c r="G43" s="3">
        <v>39049</v>
      </c>
      <c r="H43" s="3">
        <v>2016</v>
      </c>
      <c r="I43" s="3" t="str">
        <f t="shared" si="53"/>
        <v>Sum of 2016</v>
      </c>
      <c r="J43" s="8">
        <v>1275185</v>
      </c>
      <c r="K43" s="8">
        <v>1264518</v>
      </c>
      <c r="L43" s="8">
        <v>297673</v>
      </c>
      <c r="M43" s="8">
        <v>354383</v>
      </c>
      <c r="N43" s="8">
        <v>469083</v>
      </c>
      <c r="O43" s="8">
        <v>143379</v>
      </c>
      <c r="P43" s="13">
        <f t="shared" si="106"/>
        <v>0.23540432006503664</v>
      </c>
      <c r="Q43" s="13">
        <f t="shared" si="107"/>
        <v>0.28025144758714388</v>
      </c>
      <c r="R43" s="13">
        <f t="shared" si="108"/>
        <v>0.37095794603161047</v>
      </c>
      <c r="S43" s="13">
        <f t="shared" si="109"/>
        <v>0.11338628631620902</v>
      </c>
      <c r="T43" s="15">
        <v>34</v>
      </c>
      <c r="U43" s="15">
        <v>33.1</v>
      </c>
      <c r="V43" s="15">
        <v>34.9</v>
      </c>
      <c r="W43" s="17">
        <v>810480</v>
      </c>
      <c r="X43" s="17">
        <v>276534</v>
      </c>
      <c r="Y43" s="17">
        <v>63091</v>
      </c>
      <c r="Z43" s="17">
        <v>5066</v>
      </c>
      <c r="AA43" s="17">
        <v>42128</v>
      </c>
      <c r="AB43" s="17">
        <v>67219</v>
      </c>
      <c r="AC43" s="17">
        <v>454038</v>
      </c>
      <c r="AD43" s="13">
        <f t="shared" si="196"/>
        <v>0.64093986799713409</v>
      </c>
      <c r="AE43" s="13">
        <f t="shared" si="197"/>
        <v>0.21868727847290431</v>
      </c>
      <c r="AF43" s="13">
        <f t="shared" si="198"/>
        <v>4.9893319035395303E-2</v>
      </c>
      <c r="AG43" s="13">
        <f t="shared" si="199"/>
        <v>4.0062695825603114E-3</v>
      </c>
      <c r="AH43" s="13">
        <f t="shared" si="200"/>
        <v>3.331546091079763E-2</v>
      </c>
      <c r="AI43" s="13">
        <f t="shared" si="201"/>
        <v>5.3157804001208363E-2</v>
      </c>
      <c r="AJ43" s="13">
        <f t="shared" si="202"/>
        <v>0.35906013200286591</v>
      </c>
      <c r="AK43" s="17">
        <v>502932</v>
      </c>
      <c r="AL43" s="17">
        <v>163413</v>
      </c>
      <c r="AM43" s="17">
        <v>164719</v>
      </c>
      <c r="AN43" s="17">
        <v>74802</v>
      </c>
      <c r="AO43" s="17">
        <v>99998</v>
      </c>
      <c r="AP43" s="13">
        <f t="shared" si="110"/>
        <v>0.32492066521915486</v>
      </c>
      <c r="AQ43" s="13">
        <f t="shared" si="164"/>
        <v>0.32751743774506298</v>
      </c>
      <c r="AR43" s="13">
        <f t="shared" si="165"/>
        <v>0.14873183651070124</v>
      </c>
      <c r="AS43" s="13">
        <f t="shared" si="166"/>
        <v>0.19883006052508093</v>
      </c>
      <c r="AT43" s="19">
        <v>2.46</v>
      </c>
      <c r="AU43" s="17">
        <v>1172513</v>
      </c>
      <c r="AV43" s="17">
        <v>1017231</v>
      </c>
      <c r="AW43" s="17">
        <v>40707</v>
      </c>
      <c r="AX43" s="17">
        <v>35747</v>
      </c>
      <c r="AY43" s="17">
        <v>34526</v>
      </c>
      <c r="AZ43" s="17">
        <v>44302</v>
      </c>
      <c r="BA43" s="13">
        <f t="shared" si="167"/>
        <v>0.86756479459076363</v>
      </c>
      <c r="BB43" s="13">
        <f t="shared" si="168"/>
        <v>3.4717738737225091E-2</v>
      </c>
      <c r="BC43" s="13">
        <f t="shared" si="169"/>
        <v>3.048750845406405E-2</v>
      </c>
      <c r="BD43" s="13">
        <f t="shared" si="170"/>
        <v>2.9446155394439122E-2</v>
      </c>
      <c r="BE43" s="13">
        <f t="shared" si="171"/>
        <v>3.7783802823508142E-2</v>
      </c>
      <c r="BF43" s="13">
        <f t="shared" si="9"/>
        <v>0.13243520540923642</v>
      </c>
      <c r="BG43" s="17">
        <v>1247250</v>
      </c>
      <c r="BH43" s="17">
        <v>996373</v>
      </c>
      <c r="BI43" s="17">
        <v>170491</v>
      </c>
      <c r="BJ43" s="17">
        <v>38847</v>
      </c>
      <c r="BK43" s="17">
        <v>28843</v>
      </c>
      <c r="BL43" s="17">
        <v>12696</v>
      </c>
      <c r="BM43" s="13">
        <f t="shared" si="111"/>
        <v>0.79885588294247345</v>
      </c>
      <c r="BN43" s="13">
        <f t="shared" si="172"/>
        <v>0.13669352575666466</v>
      </c>
      <c r="BO43" s="13">
        <f t="shared" si="173"/>
        <v>3.1146121467227901E-2</v>
      </c>
      <c r="BP43" s="13">
        <f t="shared" si="174"/>
        <v>2.3125275606333935E-2</v>
      </c>
      <c r="BQ43" s="13">
        <f t="shared" si="175"/>
        <v>1.017919422730006E-2</v>
      </c>
      <c r="BR43" s="13">
        <f t="shared" si="56"/>
        <v>0.20114411705752655</v>
      </c>
      <c r="BS43" s="17">
        <v>842875</v>
      </c>
      <c r="BT43" s="17">
        <v>280737</v>
      </c>
      <c r="BU43" s="17">
        <v>11653</v>
      </c>
      <c r="BV43" s="17">
        <v>129253</v>
      </c>
      <c r="BW43" s="13">
        <f t="shared" si="112"/>
        <v>0.66655832499023349</v>
      </c>
      <c r="BX43" s="13">
        <f t="shared" si="176"/>
        <v>0.22201107457545088</v>
      </c>
      <c r="BY43" s="13">
        <f t="shared" si="177"/>
        <v>9.2153690180764528E-3</v>
      </c>
      <c r="BZ43" s="13">
        <f t="shared" si="178"/>
        <v>0.10221523141623923</v>
      </c>
      <c r="CA43" s="13">
        <f t="shared" si="113"/>
        <v>0.33344167500976657</v>
      </c>
      <c r="CB43" s="8">
        <v>1232457</v>
      </c>
      <c r="CC43" s="8">
        <v>205259</v>
      </c>
      <c r="CD43" s="13">
        <f t="shared" si="114"/>
        <v>0.16654455287283856</v>
      </c>
      <c r="CE43" s="8">
        <v>291313</v>
      </c>
      <c r="CF43" s="8">
        <v>71147</v>
      </c>
      <c r="CG43" s="13">
        <f t="shared" si="115"/>
        <v>0.24422871619186237</v>
      </c>
      <c r="CH43" s="5">
        <v>56055</v>
      </c>
      <c r="CI43" s="5">
        <f>CH43*VLOOKUP(H43,'R-CPI-U-RS'!$A$44:$O$54,15,FALSE)</f>
        <v>73484.800170068018</v>
      </c>
      <c r="CJ43" s="5">
        <v>92597258</v>
      </c>
      <c r="CK43" s="5">
        <v>93797506</v>
      </c>
      <c r="CL43" s="9">
        <v>28237</v>
      </c>
      <c r="CM43" s="9">
        <v>12876</v>
      </c>
      <c r="CN43" s="9">
        <v>5299</v>
      </c>
      <c r="CO43" s="9">
        <v>4252</v>
      </c>
      <c r="CP43" s="9">
        <v>3438</v>
      </c>
      <c r="CQ43" s="9">
        <v>1235</v>
      </c>
      <c r="CR43" s="9">
        <v>788</v>
      </c>
      <c r="CS43" s="9">
        <v>349</v>
      </c>
      <c r="CT43" s="20">
        <v>31889221000</v>
      </c>
      <c r="CU43" s="20">
        <f>CT43*VLOOKUP(H43,'R-CPI-U-RS'!$A$44:$P$54,16,FALSE)</f>
        <v>40611754521.825394</v>
      </c>
      <c r="CV43" s="9">
        <v>2557</v>
      </c>
      <c r="CW43" s="9">
        <v>992668</v>
      </c>
      <c r="CX43" s="9">
        <v>110653</v>
      </c>
      <c r="CY43" s="9">
        <v>71730</v>
      </c>
      <c r="CZ43" s="9">
        <v>61260</v>
      </c>
      <c r="DA43" s="11">
        <f t="shared" si="116"/>
        <v>0.80292741874819529</v>
      </c>
      <c r="DB43" s="11">
        <f t="shared" si="117"/>
        <v>8.9502560439889314E-2</v>
      </c>
      <c r="DC43" s="11">
        <f t="shared" si="118"/>
        <v>5.8019381854565719E-2</v>
      </c>
      <c r="DD43" s="11">
        <f t="shared" si="119"/>
        <v>4.9550638957349728E-2</v>
      </c>
      <c r="DE43" s="9">
        <v>632751</v>
      </c>
      <c r="DF43" s="9">
        <v>644898</v>
      </c>
      <c r="DG43" s="9">
        <v>38</v>
      </c>
      <c r="DH43" s="9">
        <v>186</v>
      </c>
      <c r="DI43" s="9">
        <v>5328</v>
      </c>
      <c r="DJ43" s="9">
        <v>23141</v>
      </c>
      <c r="DK43" s="9">
        <v>32342</v>
      </c>
      <c r="DL43" s="9">
        <v>31324</v>
      </c>
      <c r="DM43" s="9">
        <v>67000</v>
      </c>
      <c r="DN43" s="9">
        <v>36538</v>
      </c>
      <c r="DO43" s="9">
        <v>16045</v>
      </c>
      <c r="DP43" s="9">
        <v>57615</v>
      </c>
      <c r="DQ43" s="9">
        <v>11128</v>
      </c>
      <c r="DR43" s="9">
        <v>42234</v>
      </c>
      <c r="DS43" s="9">
        <v>30257</v>
      </c>
      <c r="DT43" s="9">
        <v>49848</v>
      </c>
      <c r="DU43" s="9">
        <v>13814</v>
      </c>
      <c r="DV43" s="9">
        <v>115540</v>
      </c>
      <c r="DW43" s="9">
        <v>9566</v>
      </c>
      <c r="DX43" s="9">
        <v>63657</v>
      </c>
      <c r="DY43" s="9">
        <v>27116</v>
      </c>
      <c r="DZ43" s="9">
        <v>34</v>
      </c>
      <c r="EA43" s="9">
        <f t="shared" si="183"/>
        <v>55707</v>
      </c>
      <c r="EB43" s="9">
        <f t="shared" si="184"/>
        <v>68743</v>
      </c>
      <c r="EC43" s="9">
        <f t="shared" si="185"/>
        <v>122339</v>
      </c>
      <c r="ED43" s="9">
        <f t="shared" si="186"/>
        <v>129354</v>
      </c>
      <c r="EE43" s="9">
        <f t="shared" si="187"/>
        <v>140190</v>
      </c>
      <c r="EF43" s="9">
        <f t="shared" si="188"/>
        <v>116418</v>
      </c>
      <c r="EG43" s="11">
        <f t="shared" si="189"/>
        <v>8.8039370937382955E-2</v>
      </c>
      <c r="EH43" s="11">
        <f t="shared" si="190"/>
        <v>0.10864147192181442</v>
      </c>
      <c r="EI43" s="11">
        <f t="shared" si="191"/>
        <v>0.1933446173929397</v>
      </c>
      <c r="EJ43" s="11">
        <f t="shared" si="192"/>
        <v>0.20443112693618817</v>
      </c>
      <c r="EK43" s="11">
        <f t="shared" si="193"/>
        <v>0.22155634680940844</v>
      </c>
      <c r="EL43" s="11">
        <f t="shared" si="194"/>
        <v>0.1839870660022663</v>
      </c>
      <c r="EM43" s="9">
        <v>996743</v>
      </c>
      <c r="EN43" s="9">
        <v>700079</v>
      </c>
      <c r="EO43" s="14">
        <f t="shared" si="120"/>
        <v>0.70236660804239404</v>
      </c>
      <c r="EP43" s="9">
        <v>672716</v>
      </c>
      <c r="EQ43" s="9">
        <v>644898</v>
      </c>
      <c r="ER43" s="11">
        <f t="shared" si="58"/>
        <v>4.1351774002699508E-2</v>
      </c>
      <c r="ES43" s="9">
        <v>95968</v>
      </c>
      <c r="ET43" s="9">
        <v>841899</v>
      </c>
      <c r="EU43" s="9">
        <v>77659</v>
      </c>
      <c r="EV43" s="9">
        <v>214836</v>
      </c>
      <c r="EW43" s="9">
        <v>220243</v>
      </c>
      <c r="EX43" s="9">
        <v>117523</v>
      </c>
      <c r="EY43" s="9">
        <v>211638</v>
      </c>
      <c r="EZ43" s="13">
        <f t="shared" si="121"/>
        <v>9.2242656185599459E-2</v>
      </c>
      <c r="FA43" s="13">
        <f t="shared" si="122"/>
        <v>0.25518025321327142</v>
      </c>
      <c r="FB43" s="13">
        <f t="shared" si="123"/>
        <v>0.26160263879634016</v>
      </c>
      <c r="FC43" s="13">
        <f t="shared" si="124"/>
        <v>0.13959275400018292</v>
      </c>
      <c r="FD43" s="13">
        <f t="shared" si="125"/>
        <v>0.25138169780460601</v>
      </c>
      <c r="FE43" s="13">
        <f t="shared" si="126"/>
        <v>0.39097445180478896</v>
      </c>
      <c r="FF43" s="9">
        <v>0</v>
      </c>
      <c r="FG43" s="9">
        <v>77903</v>
      </c>
      <c r="FH43" s="9">
        <v>725</v>
      </c>
      <c r="FI43" s="9">
        <v>29853</v>
      </c>
      <c r="FJ43" s="9">
        <v>1251</v>
      </c>
      <c r="FK43" s="9">
        <f t="shared" si="59"/>
        <v>77903</v>
      </c>
      <c r="FL43" s="9">
        <f t="shared" si="60"/>
        <v>30578</v>
      </c>
      <c r="FM43" s="9">
        <f t="shared" si="61"/>
        <v>1251</v>
      </c>
      <c r="FN43" s="9">
        <v>287576</v>
      </c>
      <c r="FO43" s="9">
        <v>140140</v>
      </c>
      <c r="FP43" s="9">
        <v>464579</v>
      </c>
      <c r="FQ43" s="9">
        <f t="shared" si="62"/>
        <v>147436</v>
      </c>
      <c r="FR43" s="8">
        <v>549417</v>
      </c>
      <c r="FS43" s="8">
        <v>46485</v>
      </c>
      <c r="FT43" s="13">
        <f t="shared" si="127"/>
        <v>8.4607866156307499E-2</v>
      </c>
      <c r="FU43" s="8">
        <v>502932</v>
      </c>
      <c r="FV43" s="8">
        <v>261192</v>
      </c>
      <c r="FW43" s="8">
        <v>241740</v>
      </c>
      <c r="FX43" s="13">
        <f t="shared" si="128"/>
        <v>0.5193385984586385</v>
      </c>
      <c r="FY43" s="13">
        <f t="shared" si="129"/>
        <v>0.48066140154136144</v>
      </c>
      <c r="FZ43" s="17">
        <v>87765</v>
      </c>
      <c r="GA43" s="17">
        <v>149607</v>
      </c>
      <c r="GB43" s="17">
        <v>158885</v>
      </c>
      <c r="GC43" s="17">
        <v>96793</v>
      </c>
      <c r="GD43" s="17">
        <v>56367</v>
      </c>
      <c r="GE43" s="13">
        <f t="shared" si="63"/>
        <v>0.15974205384980808</v>
      </c>
      <c r="GF43" s="13">
        <f t="shared" si="64"/>
        <v>0.272301366721452</v>
      </c>
      <c r="GG43" s="13">
        <f t="shared" si="65"/>
        <v>0.28918835784112978</v>
      </c>
      <c r="GH43" s="13">
        <f t="shared" si="66"/>
        <v>0.17617401718548933</v>
      </c>
      <c r="GI43" s="13">
        <f t="shared" si="67"/>
        <v>0.10259420440212079</v>
      </c>
      <c r="GJ43">
        <v>1976</v>
      </c>
      <c r="GK43" s="8">
        <v>346638</v>
      </c>
      <c r="GL43" s="8">
        <v>62862</v>
      </c>
      <c r="GM43" s="8">
        <v>91119</v>
      </c>
      <c r="GN43" s="8">
        <v>43283</v>
      </c>
      <c r="GO43" s="8">
        <v>5515</v>
      </c>
      <c r="GP43" s="13">
        <f t="shared" si="130"/>
        <v>0.63091968395590237</v>
      </c>
      <c r="GQ43" s="13">
        <f t="shared" si="131"/>
        <v>0.11441582623034963</v>
      </c>
      <c r="GR43" s="13">
        <f t="shared" si="132"/>
        <v>0.165846706599905</v>
      </c>
      <c r="GS43" s="13">
        <f t="shared" si="133"/>
        <v>7.877987029888045E-2</v>
      </c>
      <c r="GT43" s="13">
        <f t="shared" si="134"/>
        <v>1.0037912914962588E-2</v>
      </c>
      <c r="GU43" s="21">
        <v>161596.12286701601</v>
      </c>
      <c r="GV43" s="21">
        <f>GU43*VLOOKUP(H43,'R-CPI-U-RS'!$A$44:$O$54,15,FALSE)</f>
        <v>211842.98986960005</v>
      </c>
      <c r="GW43" s="9">
        <v>1604</v>
      </c>
      <c r="GX43" s="9">
        <v>42</v>
      </c>
      <c r="GY43" s="9">
        <v>254</v>
      </c>
      <c r="GZ43" s="9">
        <v>3870</v>
      </c>
      <c r="HA43" s="9">
        <f t="shared" si="69"/>
        <v>4166</v>
      </c>
      <c r="HB43" s="8">
        <v>50966</v>
      </c>
      <c r="HC43" s="8">
        <v>203165</v>
      </c>
      <c r="HD43" s="8">
        <v>144364</v>
      </c>
      <c r="HE43" s="8">
        <v>98806</v>
      </c>
      <c r="HF43" s="8">
        <v>5631</v>
      </c>
      <c r="HG43" s="13">
        <f t="shared" si="135"/>
        <v>0.10133775540232079</v>
      </c>
      <c r="HH43" s="13">
        <f t="shared" si="179"/>
        <v>0.40396117168921447</v>
      </c>
      <c r="HI43" s="13">
        <f t="shared" si="180"/>
        <v>0.28704476947181728</v>
      </c>
      <c r="HJ43" s="13">
        <f t="shared" si="181"/>
        <v>0.19645995880158748</v>
      </c>
      <c r="HK43" s="13">
        <f t="shared" si="182"/>
        <v>1.1196344635060008E-2</v>
      </c>
      <c r="HL43" s="5">
        <v>987</v>
      </c>
      <c r="HM43" s="5">
        <f>HL43*VLOOKUP(H43,'R-CPI-U-RS'!$A$44:$O$54,15,FALSE)</f>
        <v>1293.8988095238094</v>
      </c>
      <c r="HN43" s="17">
        <v>44494</v>
      </c>
      <c r="HO43" s="17">
        <v>105338</v>
      </c>
      <c r="HP43" s="17">
        <v>61233</v>
      </c>
      <c r="HQ43" s="17">
        <v>21744</v>
      </c>
      <c r="HR43" s="17">
        <v>27377</v>
      </c>
      <c r="HS43" s="17">
        <v>1006</v>
      </c>
      <c r="HT43" s="13">
        <f t="shared" si="136"/>
        <v>0.17034978100401238</v>
      </c>
      <c r="HU43" s="13">
        <f t="shared" si="137"/>
        <v>0.40329719133817271</v>
      </c>
      <c r="HV43" s="13">
        <f t="shared" si="138"/>
        <v>0.23443673619406413</v>
      </c>
      <c r="HW43" s="13">
        <f t="shared" si="139"/>
        <v>8.3249104107323349E-2</v>
      </c>
      <c r="HX43" s="13">
        <f t="shared" si="140"/>
        <v>0.10481561456706177</v>
      </c>
      <c r="HY43" s="13">
        <f t="shared" si="141"/>
        <v>3.8515727893656771E-3</v>
      </c>
      <c r="HZ43" s="13">
        <v>0.182</v>
      </c>
      <c r="IA43" s="17">
        <v>8528</v>
      </c>
      <c r="IB43" s="17">
        <v>60084</v>
      </c>
      <c r="IC43" s="17">
        <v>59543</v>
      </c>
      <c r="ID43" s="17">
        <v>33353</v>
      </c>
      <c r="IE43" s="17">
        <v>69204</v>
      </c>
      <c r="IF43" s="17">
        <v>11028</v>
      </c>
      <c r="IG43" s="13">
        <f t="shared" si="142"/>
        <v>3.5277570943989409E-2</v>
      </c>
      <c r="IH43" s="13">
        <f t="shared" si="143"/>
        <v>0.24854802680565896</v>
      </c>
      <c r="II43" s="13">
        <f t="shared" si="144"/>
        <v>0.24631008521552081</v>
      </c>
      <c r="IJ43" s="13">
        <f t="shared" si="145"/>
        <v>0.13797054686853644</v>
      </c>
      <c r="IK43" s="13">
        <f t="shared" si="146"/>
        <v>0.28627450980392155</v>
      </c>
      <c r="IL43" s="13">
        <f t="shared" si="147"/>
        <v>4.56192603623728E-2</v>
      </c>
      <c r="IM43" s="13">
        <v>0.27600000000000002</v>
      </c>
      <c r="IN43" s="17">
        <v>752772</v>
      </c>
      <c r="IO43" s="17">
        <v>622298</v>
      </c>
      <c r="IP43" s="17">
        <v>57419</v>
      </c>
      <c r="IQ43" s="17">
        <v>14441</v>
      </c>
      <c r="IR43" s="17">
        <v>17443</v>
      </c>
      <c r="IS43" s="17">
        <v>10917</v>
      </c>
      <c r="IT43" s="17">
        <v>30254</v>
      </c>
      <c r="IU43" s="13">
        <f t="shared" si="148"/>
        <v>0.82667527485081804</v>
      </c>
      <c r="IV43" s="13">
        <f t="shared" si="149"/>
        <v>7.6276747806772835E-2</v>
      </c>
      <c r="IW43" s="13">
        <f t="shared" si="150"/>
        <v>1.9183763476856207E-2</v>
      </c>
      <c r="IX43" s="13">
        <f t="shared" si="151"/>
        <v>2.3171690764268598E-2</v>
      </c>
      <c r="IY43" s="13">
        <f t="shared" si="152"/>
        <v>1.4502399132805151E-2</v>
      </c>
      <c r="IZ43" s="13">
        <f t="shared" si="153"/>
        <v>4.0190123968479166E-2</v>
      </c>
      <c r="JA43" s="17">
        <v>752772</v>
      </c>
      <c r="JB43" s="17">
        <v>622298</v>
      </c>
      <c r="JC43" s="17">
        <v>57419</v>
      </c>
      <c r="JD43" s="17">
        <v>14441</v>
      </c>
      <c r="JE43" s="17">
        <v>20501</v>
      </c>
      <c r="JF43" s="17">
        <v>7859</v>
      </c>
      <c r="JG43" s="17">
        <v>30254</v>
      </c>
      <c r="JH43" s="13">
        <f t="shared" si="74"/>
        <v>0.82667527485081804</v>
      </c>
      <c r="JI43" s="13">
        <f t="shared" si="75"/>
        <v>7.6276747806772835E-2</v>
      </c>
      <c r="JJ43" s="13">
        <f t="shared" si="76"/>
        <v>1.9183763476856207E-2</v>
      </c>
      <c r="JK43" s="13">
        <f t="shared" si="77"/>
        <v>2.7234009766569426E-2</v>
      </c>
      <c r="JL43" s="13">
        <f t="shared" si="78"/>
        <v>1.0440080130504324E-2</v>
      </c>
      <c r="JM43" s="13">
        <f t="shared" si="79"/>
        <v>4.0190123968479166E-2</v>
      </c>
      <c r="JN43" s="1">
        <v>94</v>
      </c>
      <c r="JO43" s="1">
        <v>56</v>
      </c>
      <c r="JP43" s="1">
        <v>14</v>
      </c>
      <c r="JQ43" s="1">
        <v>22</v>
      </c>
      <c r="JR43" s="1">
        <v>2</v>
      </c>
      <c r="JS43" s="1">
        <v>0</v>
      </c>
      <c r="JT43" s="11">
        <f t="shared" si="80"/>
        <v>0.5957446808510638</v>
      </c>
      <c r="JU43" s="11">
        <f t="shared" si="81"/>
        <v>0.14893617021276595</v>
      </c>
      <c r="JV43" s="11">
        <f t="shared" si="82"/>
        <v>0.23404255319148937</v>
      </c>
      <c r="JW43" s="11">
        <f t="shared" si="83"/>
        <v>2.1276595744680851E-2</v>
      </c>
      <c r="JX43" s="11">
        <f t="shared" si="84"/>
        <v>0</v>
      </c>
      <c r="JY43" s="29">
        <f>(JN43/J43)*100000</f>
        <v>7.3714794323960833</v>
      </c>
      <c r="JZ43" s="9">
        <v>18549436</v>
      </c>
      <c r="KA43" s="9"/>
      <c r="KB43" s="9">
        <v>278379</v>
      </c>
      <c r="KC43" s="9"/>
      <c r="KD43" s="9"/>
      <c r="KE43" s="9"/>
      <c r="KF43" s="9"/>
      <c r="KG43" s="9"/>
      <c r="KH43" s="9">
        <f t="shared" si="85"/>
        <v>0</v>
      </c>
      <c r="KI43" s="9">
        <f t="shared" si="86"/>
        <v>278379</v>
      </c>
      <c r="KJ43" s="9">
        <f t="shared" si="87"/>
        <v>18827815</v>
      </c>
      <c r="KK43" t="e">
        <v>#N/A</v>
      </c>
      <c r="KL43" s="8" t="e">
        <v>#N/A</v>
      </c>
      <c r="KM43" s="8" t="e">
        <v>#N/A</v>
      </c>
      <c r="KN43" s="8" t="e">
        <v>#N/A</v>
      </c>
      <c r="KO43" s="8">
        <v>616535</v>
      </c>
      <c r="KP43" s="8">
        <v>149999</v>
      </c>
      <c r="KQ43" s="8">
        <v>301003</v>
      </c>
      <c r="KR43" s="8">
        <v>145966</v>
      </c>
      <c r="KS43" s="8">
        <v>19567</v>
      </c>
      <c r="KT43" s="13">
        <f t="shared" si="154"/>
        <v>0.24329356808615893</v>
      </c>
      <c r="KU43" s="13">
        <f t="shared" si="155"/>
        <v>0.4882172139456803</v>
      </c>
      <c r="KV43" s="13">
        <f t="shared" si="156"/>
        <v>0.23675217140957122</v>
      </c>
      <c r="KW43" s="13">
        <f t="shared" si="157"/>
        <v>3.1737046558589534E-2</v>
      </c>
      <c r="KX43" s="17">
        <v>13711420</v>
      </c>
      <c r="KY43" s="15">
        <f t="shared" si="158"/>
        <v>22.239483565409913</v>
      </c>
      <c r="KZ43" s="8">
        <v>639135</v>
      </c>
      <c r="LA43" s="8">
        <v>17086</v>
      </c>
      <c r="LB43" s="8">
        <v>164091</v>
      </c>
      <c r="LC43" s="8">
        <v>291807</v>
      </c>
      <c r="LD43" s="8">
        <v>113511</v>
      </c>
      <c r="LE43" s="8">
        <v>52640</v>
      </c>
      <c r="LF43" s="13">
        <f t="shared" si="159"/>
        <v>2.6733006328866358E-2</v>
      </c>
      <c r="LG43" s="13">
        <f t="shared" si="160"/>
        <v>0.2567391865568307</v>
      </c>
      <c r="LH43" s="13">
        <f t="shared" si="161"/>
        <v>0.45656551432795889</v>
      </c>
      <c r="LI43" s="13">
        <f t="shared" si="162"/>
        <v>0.1776009763195569</v>
      </c>
      <c r="LJ43" s="13">
        <f t="shared" si="163"/>
        <v>8.2361316466787141E-2</v>
      </c>
      <c r="LK43" s="17" t="e">
        <v>#N/A</v>
      </c>
      <c r="LL43" s="17" t="e">
        <v>#N/A</v>
      </c>
      <c r="LM43" s="13" t="e">
        <f t="shared" si="195"/>
        <v>#N/A</v>
      </c>
      <c r="LN43" s="27" t="e">
        <v>#N/A</v>
      </c>
      <c r="LO43" s="27" t="e">
        <v>#N/A</v>
      </c>
      <c r="LP43" s="27" t="e">
        <v>#N/A</v>
      </c>
      <c r="LQ43" s="27" t="e">
        <v>#N/A</v>
      </c>
      <c r="LR43" s="27" t="e">
        <v>#N/A</v>
      </c>
      <c r="LS43" s="11" t="e">
        <f t="shared" si="90"/>
        <v>#N/A</v>
      </c>
      <c r="LT43" s="11" t="e">
        <f t="shared" si="91"/>
        <v>#N/A</v>
      </c>
      <c r="LU43" s="11" t="e">
        <f t="shared" si="92"/>
        <v>#N/A</v>
      </c>
      <c r="LV43" s="11" t="e">
        <f t="shared" si="93"/>
        <v>#N/A</v>
      </c>
      <c r="LW43" s="11" t="e">
        <f t="shared" si="94"/>
        <v>#N/A</v>
      </c>
      <c r="LX43" s="25" t="e">
        <v>#N/A</v>
      </c>
      <c r="LY43" s="25" t="e">
        <v>#N/A</v>
      </c>
      <c r="LZ43" s="25" t="e">
        <v>#N/A</v>
      </c>
      <c r="MA43" s="25" t="e">
        <v>#N/A</v>
      </c>
      <c r="MB43" s="22" t="e">
        <v>#N/A</v>
      </c>
      <c r="MC43" s="22" t="e">
        <v>#N/A</v>
      </c>
      <c r="MD43" s="1">
        <v>357</v>
      </c>
      <c r="ME43" s="1">
        <v>271</v>
      </c>
      <c r="MF43" s="1">
        <v>79</v>
      </c>
      <c r="MG43" s="1">
        <v>7</v>
      </c>
      <c r="MH43" s="1">
        <v>0</v>
      </c>
      <c r="MI43" s="1">
        <v>0</v>
      </c>
      <c r="MJ43" s="11">
        <f t="shared" si="95"/>
        <v>0.7591036414565826</v>
      </c>
      <c r="MK43" s="11">
        <f t="shared" si="96"/>
        <v>0.22128851540616246</v>
      </c>
      <c r="ML43" s="11">
        <f t="shared" si="97"/>
        <v>1.9607843137254902E-2</v>
      </c>
      <c r="MM43" s="11">
        <f t="shared" si="98"/>
        <v>0</v>
      </c>
      <c r="MN43" s="11">
        <f t="shared" si="99"/>
        <v>0</v>
      </c>
      <c r="MO43" s="26" t="e">
        <v>#N/A</v>
      </c>
      <c r="MP43" s="26" t="e">
        <v>#N/A</v>
      </c>
      <c r="MQ43" s="26" t="e">
        <v>#N/A</v>
      </c>
      <c r="MR43" s="26" t="e">
        <v>#N/A</v>
      </c>
      <c r="MS43" s="9">
        <v>224018.7691145</v>
      </c>
      <c r="MT43" s="9">
        <v>96.81</v>
      </c>
      <c r="MU43" s="9">
        <v>0</v>
      </c>
      <c r="MV43" s="9">
        <v>567558.14477190003</v>
      </c>
      <c r="MW43" s="9">
        <v>791673.7238864</v>
      </c>
      <c r="MX43" s="13" t="e">
        <v>#N/A</v>
      </c>
      <c r="MY43" s="13" t="e">
        <v>#N/A</v>
      </c>
      <c r="MZ43" s="13" t="e">
        <v>#N/A</v>
      </c>
      <c r="NA43" s="13" t="e">
        <v>#N/A</v>
      </c>
      <c r="NB43" s="13" t="e">
        <v>#N/A</v>
      </c>
      <c r="NC43" s="8" t="e">
        <v>#N/A</v>
      </c>
      <c r="ND43" s="8" t="e">
        <v>#N/A</v>
      </c>
      <c r="NE43" s="8" t="e">
        <v>#N/A</v>
      </c>
      <c r="NF43" s="8" t="e">
        <v>#N/A</v>
      </c>
      <c r="NG43" s="8" t="e">
        <v>#N/A</v>
      </c>
      <c r="NH43" s="38" t="e">
        <f t="shared" si="100"/>
        <v>#N/A</v>
      </c>
      <c r="NI43" s="38" t="e">
        <f t="shared" si="101"/>
        <v>#N/A</v>
      </c>
      <c r="NJ43" s="38" t="e">
        <f t="shared" si="102"/>
        <v>#N/A</v>
      </c>
      <c r="NK43" s="38" t="e">
        <f t="shared" si="103"/>
        <v>#N/A</v>
      </c>
      <c r="NL43" s="38" t="e">
        <f t="shared" si="104"/>
        <v>#N/A</v>
      </c>
      <c r="NM43" s="8">
        <v>1256381</v>
      </c>
      <c r="NN43" s="8">
        <v>148160</v>
      </c>
      <c r="NO43" s="11">
        <f t="shared" si="105"/>
        <v>0.11792601129752837</v>
      </c>
      <c r="NP43" s="13" t="e">
        <v>#N/A</v>
      </c>
      <c r="NQ43" s="13" t="e">
        <v>#N/A</v>
      </c>
      <c r="NR43" s="13">
        <v>9.1790044523999997E-2</v>
      </c>
      <c r="NS43" s="9">
        <v>1276</v>
      </c>
      <c r="NT43" s="39">
        <v>100.90801</v>
      </c>
      <c r="NU43" s="8">
        <v>2465</v>
      </c>
      <c r="NV43" s="16">
        <v>196.92871</v>
      </c>
      <c r="NW43" s="8">
        <v>1095</v>
      </c>
      <c r="NX43" s="25">
        <v>8.6134338100000001</v>
      </c>
      <c r="NY43" s="39" t="e">
        <v>#N/A</v>
      </c>
    </row>
    <row r="44" spans="1:389" x14ac:dyDescent="0.25">
      <c r="A44" s="3" t="s">
        <v>48</v>
      </c>
      <c r="B44" s="3" t="s">
        <v>3</v>
      </c>
      <c r="C44" s="3" t="s">
        <v>79</v>
      </c>
      <c r="D44" s="3" t="s">
        <v>95</v>
      </c>
      <c r="E44" s="3" t="s">
        <v>21</v>
      </c>
      <c r="F44" s="3" t="s">
        <v>22</v>
      </c>
      <c r="G44" s="3">
        <v>39049</v>
      </c>
      <c r="H44" s="3">
        <v>2017</v>
      </c>
      <c r="I44" s="3" t="str">
        <f t="shared" si="53"/>
        <v>Sum of 2017</v>
      </c>
      <c r="J44" s="8">
        <v>1296343</v>
      </c>
      <c r="K44" s="8">
        <v>1291981</v>
      </c>
      <c r="L44" s="8">
        <v>302183</v>
      </c>
      <c r="M44" s="8">
        <v>362606</v>
      </c>
      <c r="N44" s="8">
        <v>476047</v>
      </c>
      <c r="O44" s="8">
        <v>151145</v>
      </c>
      <c r="P44" s="13">
        <f t="shared" si="106"/>
        <v>0.23389121047445743</v>
      </c>
      <c r="Q44" s="13">
        <f t="shared" si="107"/>
        <v>0.28065892609875842</v>
      </c>
      <c r="R44" s="13">
        <f t="shared" si="108"/>
        <v>0.36846284891186482</v>
      </c>
      <c r="S44" s="13">
        <f t="shared" si="109"/>
        <v>0.11698701451491934</v>
      </c>
      <c r="T44" s="15">
        <v>34.1</v>
      </c>
      <c r="U44" s="15">
        <v>33</v>
      </c>
      <c r="V44" s="15">
        <v>35</v>
      </c>
      <c r="W44" s="17">
        <v>817322</v>
      </c>
      <c r="X44" s="17">
        <v>287954</v>
      </c>
      <c r="Y44" s="17">
        <v>68982</v>
      </c>
      <c r="Z44" s="17">
        <v>4978</v>
      </c>
      <c r="AA44" s="17">
        <v>41858</v>
      </c>
      <c r="AB44" s="17">
        <v>70887</v>
      </c>
      <c r="AC44" s="17">
        <v>474659</v>
      </c>
      <c r="AD44" s="13">
        <f t="shared" si="196"/>
        <v>0.63261147029251974</v>
      </c>
      <c r="AE44" s="13">
        <f t="shared" si="197"/>
        <v>0.22287789061913449</v>
      </c>
      <c r="AF44" s="13">
        <f t="shared" si="198"/>
        <v>5.3392426049609087E-2</v>
      </c>
      <c r="AG44" s="13">
        <f t="shared" si="199"/>
        <v>3.8529978382035031E-3</v>
      </c>
      <c r="AH44" s="13">
        <f t="shared" si="200"/>
        <v>3.239830926306192E-2</v>
      </c>
      <c r="AI44" s="13">
        <f t="shared" si="201"/>
        <v>5.4866905937471219E-2</v>
      </c>
      <c r="AJ44" s="13">
        <f t="shared" si="202"/>
        <v>0.3673885297074802</v>
      </c>
      <c r="AK44" s="17">
        <v>508811</v>
      </c>
      <c r="AL44" s="17">
        <v>160319</v>
      </c>
      <c r="AM44" s="17">
        <v>171967</v>
      </c>
      <c r="AN44" s="17">
        <v>72540</v>
      </c>
      <c r="AO44" s="17">
        <v>103985</v>
      </c>
      <c r="AP44" s="13">
        <f t="shared" si="110"/>
        <v>0.31508556222251483</v>
      </c>
      <c r="AQ44" s="13">
        <f t="shared" si="164"/>
        <v>0.33797814905731205</v>
      </c>
      <c r="AR44" s="13">
        <f t="shared" si="165"/>
        <v>0.14256767247563437</v>
      </c>
      <c r="AS44" s="13">
        <f t="shared" si="166"/>
        <v>0.20436861624453873</v>
      </c>
      <c r="AT44" s="19">
        <v>2.48</v>
      </c>
      <c r="AU44" s="17">
        <v>1199043</v>
      </c>
      <c r="AV44" s="17">
        <v>1040535</v>
      </c>
      <c r="AW44" s="17">
        <v>47557</v>
      </c>
      <c r="AX44" s="17">
        <v>41757</v>
      </c>
      <c r="AY44" s="17">
        <v>30458</v>
      </c>
      <c r="AZ44" s="17">
        <v>38736</v>
      </c>
      <c r="BA44" s="13">
        <f t="shared" si="167"/>
        <v>0.86780457414788292</v>
      </c>
      <c r="BB44" s="13">
        <f t="shared" si="168"/>
        <v>3.9662464148491755E-2</v>
      </c>
      <c r="BC44" s="13">
        <f t="shared" si="169"/>
        <v>3.4825273155341382E-2</v>
      </c>
      <c r="BD44" s="13">
        <f t="shared" si="170"/>
        <v>2.5401924701616205E-2</v>
      </c>
      <c r="BE44" s="13">
        <f t="shared" si="171"/>
        <v>3.2305763846667716E-2</v>
      </c>
      <c r="BF44" s="13">
        <f t="shared" si="9"/>
        <v>0.13219542585211705</v>
      </c>
      <c r="BG44" s="17">
        <v>1272950</v>
      </c>
      <c r="BH44" s="17">
        <v>1032197</v>
      </c>
      <c r="BI44" s="17">
        <v>167685</v>
      </c>
      <c r="BJ44" s="17">
        <v>38710</v>
      </c>
      <c r="BK44" s="17">
        <v>23705</v>
      </c>
      <c r="BL44" s="17">
        <v>10653</v>
      </c>
      <c r="BM44" s="13">
        <f t="shared" si="111"/>
        <v>0.81087002631682314</v>
      </c>
      <c r="BN44" s="13">
        <f t="shared" si="172"/>
        <v>0.13172944734671432</v>
      </c>
      <c r="BO44" s="13">
        <f t="shared" si="173"/>
        <v>3.0409678306296397E-2</v>
      </c>
      <c r="BP44" s="13">
        <f t="shared" si="174"/>
        <v>1.8622098275658902E-2</v>
      </c>
      <c r="BQ44" s="13">
        <f t="shared" si="175"/>
        <v>8.3687497545072466E-3</v>
      </c>
      <c r="BR44" s="13">
        <f t="shared" si="56"/>
        <v>0.18912997368317686</v>
      </c>
      <c r="BS44" s="17">
        <v>861945</v>
      </c>
      <c r="BT44" s="17">
        <v>280993</v>
      </c>
      <c r="BU44" s="17">
        <v>14994</v>
      </c>
      <c r="BV44" s="17">
        <v>134049</v>
      </c>
      <c r="BW44" s="13">
        <f t="shared" si="112"/>
        <v>0.66714990390725559</v>
      </c>
      <c r="BX44" s="13">
        <f t="shared" si="176"/>
        <v>0.21749004048821152</v>
      </c>
      <c r="BY44" s="13">
        <f t="shared" si="177"/>
        <v>1.1605433826039237E-2</v>
      </c>
      <c r="BZ44" s="13">
        <f t="shared" si="178"/>
        <v>0.10375462177849365</v>
      </c>
      <c r="CA44" s="13">
        <f t="shared" si="113"/>
        <v>0.33285009609274441</v>
      </c>
      <c r="CB44" s="8">
        <v>1261641</v>
      </c>
      <c r="CC44" s="8">
        <v>201099</v>
      </c>
      <c r="CD44" s="13">
        <f t="shared" si="114"/>
        <v>0.15939478821629924</v>
      </c>
      <c r="CE44" s="8">
        <v>297891</v>
      </c>
      <c r="CF44" s="8">
        <v>66891</v>
      </c>
      <c r="CG44" s="13">
        <f t="shared" si="115"/>
        <v>0.22454857649274398</v>
      </c>
      <c r="CH44" s="5">
        <v>59227</v>
      </c>
      <c r="CI44" s="5">
        <f>CH44*VLOOKUP(H44,'R-CPI-U-RS'!$A$44:$O$54,15,FALSE)</f>
        <v>76026.88731612546</v>
      </c>
      <c r="CJ44" s="5">
        <v>97564396</v>
      </c>
      <c r="CK44" s="5">
        <v>97564396</v>
      </c>
      <c r="CL44" s="9">
        <v>28412</v>
      </c>
      <c r="CM44" s="9">
        <v>12972</v>
      </c>
      <c r="CN44" s="9">
        <v>5304</v>
      </c>
      <c r="CO44" s="9">
        <v>4212</v>
      </c>
      <c r="CP44" s="9">
        <v>3515</v>
      </c>
      <c r="CQ44" s="9">
        <v>1261</v>
      </c>
      <c r="CR44" s="9">
        <v>802</v>
      </c>
      <c r="CS44" s="9">
        <v>346</v>
      </c>
      <c r="CT44" s="20">
        <v>32849154000</v>
      </c>
      <c r="CU44" s="20">
        <f>CT44*VLOOKUP(H44,'R-CPI-U-RS'!$A$44:$P$54,16,FALSE)</f>
        <v>40963432950.874268</v>
      </c>
      <c r="CV44" s="9">
        <v>2404</v>
      </c>
      <c r="CW44" s="9">
        <v>1038439</v>
      </c>
      <c r="CX44" s="9">
        <v>122127</v>
      </c>
      <c r="CY44" s="9">
        <v>52374</v>
      </c>
      <c r="CZ44" s="9">
        <v>50071</v>
      </c>
      <c r="DA44" s="11">
        <f t="shared" si="116"/>
        <v>0.82219315587908581</v>
      </c>
      <c r="DB44" s="11">
        <f t="shared" si="117"/>
        <v>9.6695119836644333E-2</v>
      </c>
      <c r="DC44" s="11">
        <f t="shared" si="118"/>
        <v>4.1467572333099237E-2</v>
      </c>
      <c r="DD44" s="11">
        <f t="shared" si="119"/>
        <v>3.9644151951170652E-2</v>
      </c>
      <c r="DE44" s="9">
        <v>641881</v>
      </c>
      <c r="DF44" s="9">
        <v>659531</v>
      </c>
      <c r="DG44" s="9">
        <v>52</v>
      </c>
      <c r="DH44" s="9">
        <v>172</v>
      </c>
      <c r="DI44" s="9">
        <v>5535</v>
      </c>
      <c r="DJ44" s="9">
        <v>24428</v>
      </c>
      <c r="DK44" s="9">
        <v>32009</v>
      </c>
      <c r="DL44" s="9">
        <v>31251</v>
      </c>
      <c r="DM44" s="9">
        <v>65225</v>
      </c>
      <c r="DN44" s="9">
        <v>40073</v>
      </c>
      <c r="DO44" s="9">
        <v>17872</v>
      </c>
      <c r="DP44" s="9">
        <v>58056</v>
      </c>
      <c r="DQ44" s="9">
        <v>11535</v>
      </c>
      <c r="DR44" s="9">
        <v>43056</v>
      </c>
      <c r="DS44" s="9">
        <v>32005</v>
      </c>
      <c r="DT44" s="9">
        <v>50253</v>
      </c>
      <c r="DU44" s="9">
        <v>13442</v>
      </c>
      <c r="DV44" s="9">
        <v>114312</v>
      </c>
      <c r="DW44" s="9">
        <v>11082</v>
      </c>
      <c r="DX44" s="9">
        <v>64843</v>
      </c>
      <c r="DY44" s="9">
        <v>26670</v>
      </c>
      <c r="DZ44" s="9">
        <v>10</v>
      </c>
      <c r="EA44" s="9">
        <f t="shared" si="183"/>
        <v>56661</v>
      </c>
      <c r="EB44" s="9">
        <f t="shared" si="184"/>
        <v>69591</v>
      </c>
      <c r="EC44" s="9">
        <f t="shared" si="185"/>
        <v>125314</v>
      </c>
      <c r="ED44" s="9">
        <f t="shared" si="186"/>
        <v>127754</v>
      </c>
      <c r="EE44" s="9">
        <f t="shared" si="187"/>
        <v>142084</v>
      </c>
      <c r="EF44" s="9">
        <f t="shared" si="188"/>
        <v>120477</v>
      </c>
      <c r="EG44" s="11">
        <f t="shared" si="189"/>
        <v>8.8273371543946613E-2</v>
      </c>
      <c r="EH44" s="11">
        <f t="shared" si="190"/>
        <v>0.10841729230184412</v>
      </c>
      <c r="EI44" s="11">
        <f t="shared" si="191"/>
        <v>0.19522933378616908</v>
      </c>
      <c r="EJ44" s="11">
        <f t="shared" si="192"/>
        <v>0.19903066144659212</v>
      </c>
      <c r="EK44" s="11">
        <f t="shared" si="193"/>
        <v>0.22135567184571595</v>
      </c>
      <c r="EL44" s="11">
        <f t="shared" si="194"/>
        <v>0.18769366907573209</v>
      </c>
      <c r="EM44" s="9">
        <v>1020455</v>
      </c>
      <c r="EN44" s="9">
        <v>707294</v>
      </c>
      <c r="EO44" s="14">
        <f t="shared" si="120"/>
        <v>0.69311630596155638</v>
      </c>
      <c r="EP44" s="9">
        <v>687146</v>
      </c>
      <c r="EQ44" s="9">
        <v>659531</v>
      </c>
      <c r="ER44" s="11">
        <f t="shared" si="58"/>
        <v>4.0187965876247553E-2</v>
      </c>
      <c r="ES44" s="9">
        <v>99231</v>
      </c>
      <c r="ET44" s="9">
        <v>861624</v>
      </c>
      <c r="EU44" s="9">
        <v>78081</v>
      </c>
      <c r="EV44" s="9">
        <v>219628</v>
      </c>
      <c r="EW44" s="9">
        <v>230658</v>
      </c>
      <c r="EX44" s="9">
        <v>124646</v>
      </c>
      <c r="EY44" s="9">
        <v>208611</v>
      </c>
      <c r="EZ44" s="13">
        <f t="shared" si="121"/>
        <v>9.0620734798473573E-2</v>
      </c>
      <c r="FA44" s="13">
        <f t="shared" si="122"/>
        <v>0.2549000492093999</v>
      </c>
      <c r="FB44" s="13">
        <f t="shared" si="123"/>
        <v>0.26770145678393359</v>
      </c>
      <c r="FC44" s="13">
        <f t="shared" si="124"/>
        <v>0.14466402978561413</v>
      </c>
      <c r="FD44" s="13">
        <f t="shared" si="125"/>
        <v>0.24211372942257875</v>
      </c>
      <c r="FE44" s="13">
        <f t="shared" si="126"/>
        <v>0.38677775920819291</v>
      </c>
      <c r="FF44" s="9">
        <v>0</v>
      </c>
      <c r="FG44" s="9">
        <v>76562</v>
      </c>
      <c r="FH44" s="9">
        <v>822</v>
      </c>
      <c r="FI44" s="9">
        <v>30688</v>
      </c>
      <c r="FJ44" s="9">
        <v>1262</v>
      </c>
      <c r="FK44" s="9">
        <f t="shared" si="59"/>
        <v>76562</v>
      </c>
      <c r="FL44" s="9">
        <f t="shared" si="60"/>
        <v>31510</v>
      </c>
      <c r="FM44" s="9">
        <f t="shared" si="61"/>
        <v>1262</v>
      </c>
      <c r="FN44" s="9">
        <v>300265</v>
      </c>
      <c r="FO44" s="9">
        <v>149675</v>
      </c>
      <c r="FP44" s="9">
        <v>467146</v>
      </c>
      <c r="FQ44" s="9">
        <f t="shared" si="62"/>
        <v>150590</v>
      </c>
      <c r="FR44" s="8">
        <v>555195</v>
      </c>
      <c r="FS44" s="8">
        <v>46384</v>
      </c>
      <c r="FT44" s="13">
        <f t="shared" si="127"/>
        <v>8.3545420978214865E-2</v>
      </c>
      <c r="FU44" s="8">
        <v>508811</v>
      </c>
      <c r="FV44" s="8">
        <v>271790</v>
      </c>
      <c r="FW44" s="8">
        <v>237021</v>
      </c>
      <c r="FX44" s="13">
        <f t="shared" si="128"/>
        <v>0.53416691069965072</v>
      </c>
      <c r="FY44" s="13">
        <f t="shared" si="129"/>
        <v>0.46583308930034922</v>
      </c>
      <c r="FZ44" s="17">
        <v>89500</v>
      </c>
      <c r="GA44" s="17">
        <v>146751</v>
      </c>
      <c r="GB44" s="17">
        <v>159033</v>
      </c>
      <c r="GC44" s="17">
        <v>98014</v>
      </c>
      <c r="GD44" s="17">
        <v>61897</v>
      </c>
      <c r="GE44" s="13">
        <f t="shared" si="63"/>
        <v>0.16120462179954792</v>
      </c>
      <c r="GF44" s="13">
        <f t="shared" si="64"/>
        <v>0.26432334585145761</v>
      </c>
      <c r="GG44" s="13">
        <f t="shared" si="65"/>
        <v>0.28644530300164806</v>
      </c>
      <c r="GH44" s="13">
        <f t="shared" si="66"/>
        <v>0.17653977431352949</v>
      </c>
      <c r="GI44" s="13">
        <f t="shared" si="67"/>
        <v>0.11148695503381695</v>
      </c>
      <c r="GJ44">
        <v>1975</v>
      </c>
      <c r="GK44" s="8">
        <v>352668</v>
      </c>
      <c r="GL44" s="8">
        <v>64970</v>
      </c>
      <c r="GM44" s="8">
        <v>88782</v>
      </c>
      <c r="GN44" s="8">
        <v>43977</v>
      </c>
      <c r="GO44" s="8">
        <v>4798</v>
      </c>
      <c r="GP44" s="13">
        <f t="shared" si="130"/>
        <v>0.63521465431064761</v>
      </c>
      <c r="GQ44" s="13">
        <f t="shared" si="131"/>
        <v>0.11702194724376121</v>
      </c>
      <c r="GR44" s="13">
        <f t="shared" si="132"/>
        <v>0.15991138248723422</v>
      </c>
      <c r="GS44" s="13">
        <f t="shared" si="133"/>
        <v>7.9210007294734278E-2</v>
      </c>
      <c r="GT44" s="13">
        <f t="shared" si="134"/>
        <v>8.6420086636226912E-3</v>
      </c>
      <c r="GU44" s="21">
        <v>176749.124092004</v>
      </c>
      <c r="GV44" s="21">
        <f>GU44*VLOOKUP(H44,'R-CPI-U-RS'!$A$44:$O$54,15,FALSE)</f>
        <v>226884.45709839536</v>
      </c>
      <c r="GW44" s="9">
        <v>1719</v>
      </c>
      <c r="GX44" s="9">
        <v>16</v>
      </c>
      <c r="GY44" s="9">
        <v>104</v>
      </c>
      <c r="GZ44" s="9">
        <v>4015</v>
      </c>
      <c r="HA44" s="9">
        <f t="shared" si="69"/>
        <v>4135</v>
      </c>
      <c r="HB44" s="8">
        <v>48281</v>
      </c>
      <c r="HC44" s="8">
        <v>193841</v>
      </c>
      <c r="HD44" s="8">
        <v>158534</v>
      </c>
      <c r="HE44" s="8">
        <v>103391</v>
      </c>
      <c r="HF44" s="8">
        <v>4764</v>
      </c>
      <c r="HG44" s="13">
        <f t="shared" si="135"/>
        <v>9.4889851044887008E-2</v>
      </c>
      <c r="HH44" s="13">
        <f t="shared" si="179"/>
        <v>0.38096857182726002</v>
      </c>
      <c r="HI44" s="13">
        <f t="shared" si="180"/>
        <v>0.31157738335059582</v>
      </c>
      <c r="HJ44" s="13">
        <f t="shared" si="181"/>
        <v>0.20320118865354719</v>
      </c>
      <c r="HK44" s="13">
        <f t="shared" si="182"/>
        <v>9.3630051237099821E-3</v>
      </c>
      <c r="HL44" s="5">
        <v>1025</v>
      </c>
      <c r="HM44" s="5">
        <f>HL44*VLOOKUP(H44,'R-CPI-U-RS'!$A$44:$O$54,15,FALSE)</f>
        <v>1315.7438245906189</v>
      </c>
      <c r="HN44" s="17">
        <v>45136</v>
      </c>
      <c r="HO44" s="17">
        <v>114788</v>
      </c>
      <c r="HP44" s="17">
        <v>61390</v>
      </c>
      <c r="HQ44" s="17">
        <v>22923</v>
      </c>
      <c r="HR44" s="17">
        <v>26231</v>
      </c>
      <c r="HS44" s="17">
        <v>1322</v>
      </c>
      <c r="HT44" s="13">
        <f t="shared" si="136"/>
        <v>0.1660693918098532</v>
      </c>
      <c r="HU44" s="13">
        <f t="shared" si="137"/>
        <v>0.42234077780639462</v>
      </c>
      <c r="HV44" s="13">
        <f t="shared" si="138"/>
        <v>0.22587291659001435</v>
      </c>
      <c r="HW44" s="13">
        <f t="shared" si="139"/>
        <v>8.4340851392619307E-2</v>
      </c>
      <c r="HX44" s="13">
        <f t="shared" si="140"/>
        <v>9.6512012951175535E-2</v>
      </c>
      <c r="HY44" s="13">
        <f t="shared" si="141"/>
        <v>4.8640494499429705E-3</v>
      </c>
      <c r="HZ44" s="13">
        <v>0.17899999999999999</v>
      </c>
      <c r="IA44" s="17">
        <v>6788</v>
      </c>
      <c r="IB44" s="17">
        <v>60237</v>
      </c>
      <c r="IC44" s="17">
        <v>55795</v>
      </c>
      <c r="ID44" s="17">
        <v>35354</v>
      </c>
      <c r="IE44" s="17">
        <v>67978</v>
      </c>
      <c r="IF44" s="17">
        <v>10869</v>
      </c>
      <c r="IG44" s="13">
        <f t="shared" si="142"/>
        <v>2.8638812594664609E-2</v>
      </c>
      <c r="IH44" s="13">
        <f t="shared" si="143"/>
        <v>0.25414203804726165</v>
      </c>
      <c r="II44" s="13">
        <f t="shared" si="144"/>
        <v>0.23540108260449497</v>
      </c>
      <c r="IJ44" s="13">
        <f t="shared" si="145"/>
        <v>0.14915977909130415</v>
      </c>
      <c r="IK44" s="13">
        <f t="shared" si="146"/>
        <v>0.28680159142016953</v>
      </c>
      <c r="IL44" s="13">
        <f t="shared" si="147"/>
        <v>4.585669624210513E-2</v>
      </c>
      <c r="IM44" s="13">
        <v>0.28000000000000003</v>
      </c>
      <c r="IN44" s="17">
        <v>770957</v>
      </c>
      <c r="IO44" s="17">
        <v>642359</v>
      </c>
      <c r="IP44" s="17">
        <v>52567</v>
      </c>
      <c r="IQ44" s="17">
        <v>14687</v>
      </c>
      <c r="IR44" s="17">
        <v>15752</v>
      </c>
      <c r="IS44" s="17">
        <v>11366</v>
      </c>
      <c r="IT44" s="17">
        <v>34226</v>
      </c>
      <c r="IU44" s="13">
        <f t="shared" si="148"/>
        <v>0.83319692278557689</v>
      </c>
      <c r="IV44" s="13">
        <f t="shared" si="149"/>
        <v>6.8184088087921896E-2</v>
      </c>
      <c r="IW44" s="13">
        <f t="shared" si="150"/>
        <v>1.9050349111558749E-2</v>
      </c>
      <c r="IX44" s="13">
        <f t="shared" si="151"/>
        <v>2.0431749111818168E-2</v>
      </c>
      <c r="IY44" s="13">
        <f t="shared" si="152"/>
        <v>1.4742715871313187E-2</v>
      </c>
      <c r="IZ44" s="13">
        <f t="shared" si="153"/>
        <v>4.439417503181111E-2</v>
      </c>
      <c r="JA44" s="17">
        <v>770957</v>
      </c>
      <c r="JB44" s="17">
        <v>642359</v>
      </c>
      <c r="JC44" s="17">
        <v>52567</v>
      </c>
      <c r="JD44" s="17">
        <v>14687</v>
      </c>
      <c r="JE44" s="17">
        <v>20122</v>
      </c>
      <c r="JF44" s="17">
        <v>6996</v>
      </c>
      <c r="JG44" s="17">
        <v>34226</v>
      </c>
      <c r="JH44" s="13">
        <f t="shared" si="74"/>
        <v>0.83319692278557689</v>
      </c>
      <c r="JI44" s="13">
        <f t="shared" si="75"/>
        <v>6.8184088087921896E-2</v>
      </c>
      <c r="JJ44" s="13">
        <f t="shared" si="76"/>
        <v>1.9050349111558749E-2</v>
      </c>
      <c r="JK44" s="13">
        <f t="shared" si="77"/>
        <v>2.6100028925089207E-2</v>
      </c>
      <c r="JL44" s="13">
        <f t="shared" si="78"/>
        <v>9.0744360580421474E-3</v>
      </c>
      <c r="JM44" s="13">
        <f t="shared" si="79"/>
        <v>4.439417503181111E-2</v>
      </c>
      <c r="JN44" s="1">
        <v>88</v>
      </c>
      <c r="JO44" s="1">
        <v>52</v>
      </c>
      <c r="JP44" s="1">
        <v>11</v>
      </c>
      <c r="JQ44" s="1">
        <v>22</v>
      </c>
      <c r="JR44" s="1">
        <v>2</v>
      </c>
      <c r="JS44" s="1">
        <v>1</v>
      </c>
      <c r="JT44" s="11">
        <f t="shared" si="80"/>
        <v>0.59090909090909094</v>
      </c>
      <c r="JU44" s="11">
        <f t="shared" si="81"/>
        <v>0.125</v>
      </c>
      <c r="JV44" s="11">
        <f t="shared" si="82"/>
        <v>0.25</v>
      </c>
      <c r="JW44" s="11">
        <f t="shared" si="83"/>
        <v>2.2727272727272728E-2</v>
      </c>
      <c r="JX44" s="11">
        <f t="shared" si="84"/>
        <v>1.1363636363636364E-2</v>
      </c>
      <c r="JY44" s="29">
        <f>(JN44/J44)*100000</f>
        <v>6.7883268548524578</v>
      </c>
      <c r="JZ44" s="9">
        <v>18401546</v>
      </c>
      <c r="KA44" s="9"/>
      <c r="KB44" s="9">
        <v>287242</v>
      </c>
      <c r="KC44" s="9"/>
      <c r="KD44" s="9"/>
      <c r="KE44" s="9"/>
      <c r="KF44" s="9"/>
      <c r="KG44" s="9"/>
      <c r="KH44" s="9">
        <f t="shared" si="85"/>
        <v>0</v>
      </c>
      <c r="KI44" s="9">
        <f t="shared" si="86"/>
        <v>287242</v>
      </c>
      <c r="KJ44" s="9">
        <f t="shared" si="87"/>
        <v>18688788</v>
      </c>
      <c r="KK44" t="e">
        <v>#N/A</v>
      </c>
      <c r="KL44" s="8" t="e">
        <v>#N/A</v>
      </c>
      <c r="KM44" s="8" t="e">
        <v>#N/A</v>
      </c>
      <c r="KN44" s="8" t="e">
        <v>#N/A</v>
      </c>
      <c r="KO44" s="8">
        <v>626496</v>
      </c>
      <c r="KP44" s="8">
        <v>153710</v>
      </c>
      <c r="KQ44" s="8">
        <v>306894</v>
      </c>
      <c r="KR44" s="8">
        <v>148043</v>
      </c>
      <c r="KS44" s="8">
        <v>17849</v>
      </c>
      <c r="KT44" s="13">
        <f t="shared" si="154"/>
        <v>0.24534873327204004</v>
      </c>
      <c r="KU44" s="13">
        <f t="shared" si="155"/>
        <v>0.48985787618755744</v>
      </c>
      <c r="KV44" s="13">
        <f t="shared" si="156"/>
        <v>0.23630318469710901</v>
      </c>
      <c r="KW44" s="13">
        <f t="shared" si="157"/>
        <v>2.8490205843293492E-2</v>
      </c>
      <c r="KX44" s="17">
        <v>13809635</v>
      </c>
      <c r="KY44" s="15">
        <f t="shared" si="158"/>
        <v>22.042654701705995</v>
      </c>
      <c r="KZ44" s="8">
        <v>653567</v>
      </c>
      <c r="LA44" s="8">
        <v>17995</v>
      </c>
      <c r="LB44" s="8">
        <v>158977</v>
      </c>
      <c r="LC44" s="8">
        <v>304191</v>
      </c>
      <c r="LD44" s="8">
        <v>113317</v>
      </c>
      <c r="LE44" s="8">
        <v>59087</v>
      </c>
      <c r="LF44" s="13">
        <f t="shared" si="159"/>
        <v>2.753351989926052E-2</v>
      </c>
      <c r="LG44" s="13">
        <f t="shared" si="160"/>
        <v>0.24324514548623172</v>
      </c>
      <c r="LH44" s="13">
        <f t="shared" si="161"/>
        <v>0.46543200620594372</v>
      </c>
      <c r="LI44" s="13">
        <f t="shared" si="162"/>
        <v>0.17338237701719947</v>
      </c>
      <c r="LJ44" s="13">
        <f t="shared" si="163"/>
        <v>9.0406951391364621E-2</v>
      </c>
      <c r="LK44" s="17" t="e">
        <v>#N/A</v>
      </c>
      <c r="LL44" s="17" t="e">
        <v>#N/A</v>
      </c>
      <c r="LM44" s="13" t="e">
        <f t="shared" si="195"/>
        <v>#N/A</v>
      </c>
      <c r="LN44" s="27" t="e">
        <v>#N/A</v>
      </c>
      <c r="LO44" s="27" t="e">
        <v>#N/A</v>
      </c>
      <c r="LP44" s="27" t="e">
        <v>#N/A</v>
      </c>
      <c r="LQ44" s="27" t="e">
        <v>#N/A</v>
      </c>
      <c r="LR44" s="27" t="e">
        <v>#N/A</v>
      </c>
      <c r="LS44" s="11" t="e">
        <f t="shared" si="90"/>
        <v>#N/A</v>
      </c>
      <c r="LT44" s="11" t="e">
        <f t="shared" si="91"/>
        <v>#N/A</v>
      </c>
      <c r="LU44" s="11" t="e">
        <f t="shared" si="92"/>
        <v>#N/A</v>
      </c>
      <c r="LV44" s="11" t="e">
        <f t="shared" si="93"/>
        <v>#N/A</v>
      </c>
      <c r="LW44" s="11" t="e">
        <f t="shared" si="94"/>
        <v>#N/A</v>
      </c>
      <c r="LX44" s="25" t="e">
        <v>#N/A</v>
      </c>
      <c r="LY44" s="25" t="e">
        <v>#N/A</v>
      </c>
      <c r="LZ44" s="25" t="e">
        <v>#N/A</v>
      </c>
      <c r="MA44" s="25" t="e">
        <v>#N/A</v>
      </c>
      <c r="MB44" s="22" t="e">
        <v>#N/A</v>
      </c>
      <c r="MC44" s="22" t="e">
        <v>#N/A</v>
      </c>
      <c r="MD44" s="1">
        <v>365</v>
      </c>
      <c r="ME44" s="1">
        <v>227</v>
      </c>
      <c r="MF44" s="1">
        <v>135</v>
      </c>
      <c r="MG44" s="1">
        <v>3</v>
      </c>
      <c r="MH44" s="1">
        <v>0</v>
      </c>
      <c r="MI44" s="1">
        <v>0</v>
      </c>
      <c r="MJ44" s="11">
        <f t="shared" si="95"/>
        <v>0.62191780821917808</v>
      </c>
      <c r="MK44" s="11">
        <f t="shared" si="96"/>
        <v>0.36986301369863012</v>
      </c>
      <c r="ML44" s="11">
        <f t="shared" si="97"/>
        <v>8.21917808219178E-3</v>
      </c>
      <c r="MM44" s="11">
        <f t="shared" si="98"/>
        <v>0</v>
      </c>
      <c r="MN44" s="11">
        <f t="shared" si="99"/>
        <v>0</v>
      </c>
      <c r="MO44" s="26" t="e">
        <v>#N/A</v>
      </c>
      <c r="MP44" s="26" t="e">
        <v>#N/A</v>
      </c>
      <c r="MQ44" s="26" t="e">
        <v>#N/A</v>
      </c>
      <c r="MR44" s="26" t="e">
        <v>#N/A</v>
      </c>
      <c r="MS44" s="9">
        <v>209207.57677469999</v>
      </c>
      <c r="MT44" s="9">
        <v>1439.9</v>
      </c>
      <c r="MU44" s="9">
        <v>0</v>
      </c>
      <c r="MV44" s="9">
        <v>632922.6875311</v>
      </c>
      <c r="MW44" s="9">
        <v>843570.16430579999</v>
      </c>
      <c r="MX44" s="13" t="e">
        <v>#N/A</v>
      </c>
      <c r="MY44" s="13" t="e">
        <v>#N/A</v>
      </c>
      <c r="MZ44" s="13" t="e">
        <v>#N/A</v>
      </c>
      <c r="NA44" s="13" t="e">
        <v>#N/A</v>
      </c>
      <c r="NB44" s="13" t="e">
        <v>#N/A</v>
      </c>
      <c r="NC44" s="8" t="e">
        <v>#N/A</v>
      </c>
      <c r="ND44" s="8" t="e">
        <v>#N/A</v>
      </c>
      <c r="NE44" s="8" t="e">
        <v>#N/A</v>
      </c>
      <c r="NF44" s="8" t="e">
        <v>#N/A</v>
      </c>
      <c r="NG44" s="8" t="e">
        <v>#N/A</v>
      </c>
      <c r="NH44" s="38" t="e">
        <f t="shared" si="100"/>
        <v>#N/A</v>
      </c>
      <c r="NI44" s="38" t="e">
        <f t="shared" si="101"/>
        <v>#N/A</v>
      </c>
      <c r="NJ44" s="38" t="e">
        <f t="shared" si="102"/>
        <v>#N/A</v>
      </c>
      <c r="NK44" s="38" t="e">
        <f t="shared" si="103"/>
        <v>#N/A</v>
      </c>
      <c r="NL44" s="38" t="e">
        <f t="shared" si="104"/>
        <v>#N/A</v>
      </c>
      <c r="NM44" s="8">
        <v>1283432</v>
      </c>
      <c r="NN44" s="8">
        <v>144694</v>
      </c>
      <c r="NO44" s="11">
        <f t="shared" si="105"/>
        <v>0.11273990363338299</v>
      </c>
      <c r="NP44" s="13" t="e">
        <v>#N/A</v>
      </c>
      <c r="NQ44" s="13" t="e">
        <v>#N/A</v>
      </c>
      <c r="NR44" s="13" t="e">
        <v>#N/A</v>
      </c>
      <c r="NS44" s="9" t="e">
        <v>#N/A</v>
      </c>
      <c r="NT44" s="39" t="e">
        <v>#N/A</v>
      </c>
      <c r="NU44" s="8">
        <v>2851</v>
      </c>
      <c r="NV44" s="16">
        <v>225.4614</v>
      </c>
      <c r="NW44" s="8" t="e">
        <v>#N/A</v>
      </c>
      <c r="NX44" s="25" t="e">
        <v>#N/A</v>
      </c>
      <c r="NY44" s="39" t="e">
        <v>#N/A</v>
      </c>
    </row>
    <row r="45" spans="1:389" x14ac:dyDescent="0.25">
      <c r="A45" s="3" t="s">
        <v>48</v>
      </c>
      <c r="B45" s="3" t="s">
        <v>3</v>
      </c>
      <c r="C45" s="3" t="s">
        <v>79</v>
      </c>
      <c r="D45" s="3" t="s">
        <v>95</v>
      </c>
      <c r="E45" s="3" t="s">
        <v>21</v>
      </c>
      <c r="F45" s="3" t="s">
        <v>22</v>
      </c>
      <c r="G45" s="3">
        <v>39049</v>
      </c>
      <c r="H45" s="3">
        <v>2018</v>
      </c>
      <c r="I45" s="3" t="str">
        <f t="shared" si="53"/>
        <v>Sum of 2018</v>
      </c>
      <c r="J45" s="8">
        <v>1308564</v>
      </c>
      <c r="K45" s="8">
        <v>1310300</v>
      </c>
      <c r="L45" s="8">
        <v>304644</v>
      </c>
      <c r="M45" s="8">
        <v>368772</v>
      </c>
      <c r="N45" s="8">
        <v>479343</v>
      </c>
      <c r="O45" s="8">
        <v>157541</v>
      </c>
      <c r="P45" s="13">
        <f t="shared" si="106"/>
        <v>0.23249942761199724</v>
      </c>
      <c r="Q45" s="13">
        <f t="shared" si="107"/>
        <v>0.28144089139891626</v>
      </c>
      <c r="R45" s="13">
        <f t="shared" si="108"/>
        <v>0.36582690986796917</v>
      </c>
      <c r="S45" s="13">
        <f t="shared" si="109"/>
        <v>0.1202327711211173</v>
      </c>
      <c r="T45" s="15">
        <v>34.1</v>
      </c>
      <c r="U45" s="15">
        <v>33.1</v>
      </c>
      <c r="V45" s="15">
        <v>35</v>
      </c>
      <c r="W45" s="17">
        <v>816322</v>
      </c>
      <c r="X45" s="17">
        <v>295348</v>
      </c>
      <c r="Y45" s="17">
        <v>71427</v>
      </c>
      <c r="Z45" s="17">
        <v>4995</v>
      </c>
      <c r="AA45" s="17">
        <v>47392</v>
      </c>
      <c r="AB45" s="17">
        <v>74816</v>
      </c>
      <c r="AC45" s="17">
        <v>493978</v>
      </c>
      <c r="AD45" s="13">
        <f t="shared" si="196"/>
        <v>0.62300389223841868</v>
      </c>
      <c r="AE45" s="13">
        <f t="shared" si="197"/>
        <v>0.22540486911394336</v>
      </c>
      <c r="AF45" s="13">
        <f t="shared" si="198"/>
        <v>5.4511943829657329E-2</v>
      </c>
      <c r="AG45" s="13">
        <f t="shared" si="199"/>
        <v>3.8121040982980999E-3</v>
      </c>
      <c r="AH45" s="13">
        <f t="shared" si="200"/>
        <v>3.616881630161032E-2</v>
      </c>
      <c r="AI45" s="13">
        <f t="shared" si="201"/>
        <v>5.7098374418072195E-2</v>
      </c>
      <c r="AJ45" s="13">
        <f t="shared" si="202"/>
        <v>0.37699610776158132</v>
      </c>
      <c r="AK45" s="17">
        <v>519468</v>
      </c>
      <c r="AL45" s="17">
        <v>168379</v>
      </c>
      <c r="AM45" s="17">
        <v>178979</v>
      </c>
      <c r="AN45" s="17">
        <v>73739</v>
      </c>
      <c r="AO45" s="17">
        <v>98371</v>
      </c>
      <c r="AP45" s="13">
        <f t="shared" si="110"/>
        <v>0.32413738671101971</v>
      </c>
      <c r="AQ45" s="13">
        <f t="shared" si="164"/>
        <v>0.34454287848337145</v>
      </c>
      <c r="AR45" s="13">
        <f t="shared" si="165"/>
        <v>0.14195099601900404</v>
      </c>
      <c r="AS45" s="13">
        <f t="shared" si="166"/>
        <v>0.18936873878660476</v>
      </c>
      <c r="AT45" s="19">
        <v>2.4700000000000002</v>
      </c>
      <c r="AU45" s="17">
        <v>1217274</v>
      </c>
      <c r="AV45" s="17">
        <v>1048110</v>
      </c>
      <c r="AW45" s="17">
        <v>43337</v>
      </c>
      <c r="AX45" s="17">
        <v>39535</v>
      </c>
      <c r="AY45" s="17">
        <v>36966</v>
      </c>
      <c r="AZ45" s="17">
        <v>49326</v>
      </c>
      <c r="BA45" s="13">
        <f t="shared" si="167"/>
        <v>0.86103046643565873</v>
      </c>
      <c r="BB45" s="13">
        <f t="shared" si="168"/>
        <v>3.5601680476211602E-2</v>
      </c>
      <c r="BC45" s="13">
        <f t="shared" si="169"/>
        <v>3.2478308088400805E-2</v>
      </c>
      <c r="BD45" s="13">
        <f t="shared" si="170"/>
        <v>3.0367854731145165E-2</v>
      </c>
      <c r="BE45" s="13">
        <f t="shared" si="171"/>
        <v>4.0521690268583738E-2</v>
      </c>
      <c r="BF45" s="13">
        <f t="shared" si="9"/>
        <v>0.1389695335643413</v>
      </c>
      <c r="BG45" s="17">
        <v>1292031</v>
      </c>
      <c r="BH45" s="17">
        <v>1056444</v>
      </c>
      <c r="BI45" s="17">
        <v>161626</v>
      </c>
      <c r="BJ45" s="17">
        <v>35396</v>
      </c>
      <c r="BK45" s="17">
        <v>29962</v>
      </c>
      <c r="BL45" s="17">
        <v>8603</v>
      </c>
      <c r="BM45" s="13">
        <f t="shared" si="111"/>
        <v>0.81766149573810532</v>
      </c>
      <c r="BN45" s="13">
        <f t="shared" si="172"/>
        <v>0.1250945217258719</v>
      </c>
      <c r="BO45" s="13">
        <f t="shared" si="173"/>
        <v>2.7395627504293626E-2</v>
      </c>
      <c r="BP45" s="13">
        <f t="shared" si="174"/>
        <v>2.3189846064065028E-2</v>
      </c>
      <c r="BQ45" s="13">
        <f t="shared" si="175"/>
        <v>6.6585089676640882E-3</v>
      </c>
      <c r="BR45" s="13">
        <f t="shared" si="56"/>
        <v>0.18233850426189463</v>
      </c>
      <c r="BS45" s="17">
        <v>853122</v>
      </c>
      <c r="BT45" s="17">
        <v>288301</v>
      </c>
      <c r="BU45" s="17">
        <v>13291</v>
      </c>
      <c r="BV45" s="17">
        <v>155586</v>
      </c>
      <c r="BW45" s="13">
        <f t="shared" si="112"/>
        <v>0.65108906357322749</v>
      </c>
      <c r="BX45" s="13">
        <f t="shared" si="176"/>
        <v>0.22002671144012823</v>
      </c>
      <c r="BY45" s="13">
        <f t="shared" si="177"/>
        <v>1.0143478592688698E-2</v>
      </c>
      <c r="BZ45" s="13">
        <f t="shared" si="178"/>
        <v>0.11874074639395558</v>
      </c>
      <c r="CA45" s="13">
        <f t="shared" si="113"/>
        <v>0.34891093642677251</v>
      </c>
      <c r="CB45" s="8">
        <v>1281150</v>
      </c>
      <c r="CC45" s="8">
        <v>198457</v>
      </c>
      <c r="CD45" s="13">
        <f t="shared" si="114"/>
        <v>0.15490535846700229</v>
      </c>
      <c r="CE45" s="8">
        <v>301209</v>
      </c>
      <c r="CF45" s="8">
        <v>67059</v>
      </c>
      <c r="CG45" s="13">
        <f t="shared" si="115"/>
        <v>0.22263278985687679</v>
      </c>
      <c r="CH45" s="5">
        <v>60373</v>
      </c>
      <c r="CI45" s="5">
        <f>CH45*VLOOKUP(H45,'R-CPI-U-RS'!$A$44:$O$54,15,FALSE)</f>
        <v>75650.264156055273</v>
      </c>
      <c r="CJ45" s="5">
        <v>100592118</v>
      </c>
      <c r="CK45" s="5">
        <v>98409101</v>
      </c>
      <c r="CL45" s="9">
        <v>28857</v>
      </c>
      <c r="CM45" s="9">
        <v>13275</v>
      </c>
      <c r="CN45" s="9">
        <v>5286</v>
      </c>
      <c r="CO45" s="9">
        <v>4267</v>
      </c>
      <c r="CP45" s="9">
        <v>3574</v>
      </c>
      <c r="CQ45" s="9">
        <v>1285</v>
      </c>
      <c r="CR45" s="9">
        <v>803</v>
      </c>
      <c r="CS45" s="9">
        <v>367</v>
      </c>
      <c r="CT45" s="20">
        <v>34859921000</v>
      </c>
      <c r="CU45" s="20">
        <f>CT45*VLOOKUP(H45,'R-CPI-U-RS'!$A$44:$P$54,16,FALSE)</f>
        <v>42434468992.955841</v>
      </c>
      <c r="CV45" s="9">
        <v>2445</v>
      </c>
      <c r="CW45" s="9">
        <v>1046612</v>
      </c>
      <c r="CX45" s="9">
        <v>121281</v>
      </c>
      <c r="CY45" s="9">
        <v>61811</v>
      </c>
      <c r="CZ45" s="9">
        <v>52136</v>
      </c>
      <c r="DA45" s="11">
        <f t="shared" si="116"/>
        <v>0.81649191786806463</v>
      </c>
      <c r="DB45" s="11">
        <f t="shared" si="117"/>
        <v>9.4614772514510392E-2</v>
      </c>
      <c r="DC45" s="11">
        <f t="shared" si="118"/>
        <v>4.8220526742807211E-2</v>
      </c>
      <c r="DD45" s="11">
        <f t="shared" si="119"/>
        <v>4.0672782874617737E-2</v>
      </c>
      <c r="DE45" s="9">
        <v>664545</v>
      </c>
      <c r="DF45" s="9">
        <v>666034</v>
      </c>
      <c r="DG45" s="9">
        <v>45</v>
      </c>
      <c r="DH45" s="9">
        <v>185</v>
      </c>
      <c r="DI45" s="9">
        <v>6583</v>
      </c>
      <c r="DJ45" s="9">
        <v>26727</v>
      </c>
      <c r="DK45" s="9">
        <v>31516</v>
      </c>
      <c r="DL45" s="9">
        <v>32274</v>
      </c>
      <c r="DM45" s="9">
        <v>64650</v>
      </c>
      <c r="DN45" s="9">
        <v>40568</v>
      </c>
      <c r="DO45" s="9">
        <v>17568</v>
      </c>
      <c r="DP45" s="9">
        <v>60219</v>
      </c>
      <c r="DQ45" s="9">
        <v>12378</v>
      </c>
      <c r="DR45" s="9">
        <v>44446</v>
      </c>
      <c r="DS45" s="9">
        <v>27926</v>
      </c>
      <c r="DT45" s="9">
        <v>51950</v>
      </c>
      <c r="DU45" s="9">
        <v>13306</v>
      </c>
      <c r="DV45" s="9">
        <v>128941</v>
      </c>
      <c r="DW45" s="9">
        <v>12171</v>
      </c>
      <c r="DX45" s="9">
        <v>65560</v>
      </c>
      <c r="DY45" s="9">
        <v>27420</v>
      </c>
      <c r="DZ45" s="9">
        <v>112</v>
      </c>
      <c r="EA45" s="9">
        <f t="shared" si="183"/>
        <v>58473</v>
      </c>
      <c r="EB45" s="9">
        <f t="shared" si="184"/>
        <v>72597</v>
      </c>
      <c r="EC45" s="9">
        <f t="shared" si="185"/>
        <v>124322</v>
      </c>
      <c r="ED45" s="9">
        <f t="shared" si="186"/>
        <v>142247</v>
      </c>
      <c r="EE45" s="9">
        <f t="shared" si="187"/>
        <v>144075</v>
      </c>
      <c r="EF45" s="9">
        <f t="shared" si="188"/>
        <v>122831</v>
      </c>
      <c r="EG45" s="11">
        <f t="shared" si="189"/>
        <v>8.7989526668622892E-2</v>
      </c>
      <c r="EH45" s="11">
        <f t="shared" si="190"/>
        <v>0.10924316637699479</v>
      </c>
      <c r="EI45" s="11">
        <f t="shared" si="191"/>
        <v>0.18707837693459434</v>
      </c>
      <c r="EJ45" s="11">
        <f t="shared" si="192"/>
        <v>0.21405171959761943</v>
      </c>
      <c r="EK45" s="11">
        <f t="shared" si="193"/>
        <v>0.21680247387310114</v>
      </c>
      <c r="EL45" s="11">
        <f t="shared" si="194"/>
        <v>0.1848347365490674</v>
      </c>
      <c r="EM45" s="9">
        <v>1038679</v>
      </c>
      <c r="EN45" s="9">
        <v>719944</v>
      </c>
      <c r="EO45" s="14">
        <f t="shared" si="120"/>
        <v>0.6931342599590441</v>
      </c>
      <c r="EP45" s="9">
        <v>692165</v>
      </c>
      <c r="EQ45" s="9">
        <v>666034</v>
      </c>
      <c r="ER45" s="11">
        <f t="shared" si="58"/>
        <v>3.7752558999660485E-2</v>
      </c>
      <c r="ES45" s="9">
        <v>103069</v>
      </c>
      <c r="ET45" s="9">
        <v>876835</v>
      </c>
      <c r="EU45" s="9">
        <v>72923</v>
      </c>
      <c r="EV45" s="9">
        <v>212786</v>
      </c>
      <c r="EW45" s="9">
        <v>235227</v>
      </c>
      <c r="EX45" s="9">
        <v>134261</v>
      </c>
      <c r="EY45" s="9">
        <v>221638</v>
      </c>
      <c r="EZ45" s="13">
        <f t="shared" si="121"/>
        <v>8.3166160109940865E-2</v>
      </c>
      <c r="FA45" s="13">
        <f t="shared" si="122"/>
        <v>0.2426750756983925</v>
      </c>
      <c r="FB45" s="13">
        <f t="shared" si="123"/>
        <v>0.26826826027701905</v>
      </c>
      <c r="FC45" s="13">
        <f t="shared" si="124"/>
        <v>0.15312002828354251</v>
      </c>
      <c r="FD45" s="13">
        <f t="shared" si="125"/>
        <v>0.25277047563110505</v>
      </c>
      <c r="FE45" s="13">
        <f t="shared" si="126"/>
        <v>0.40589050391464754</v>
      </c>
      <c r="FF45" s="9">
        <v>0</v>
      </c>
      <c r="FG45" s="9">
        <v>77618</v>
      </c>
      <c r="FH45" s="9">
        <v>991</v>
      </c>
      <c r="FI45" s="9">
        <v>31571</v>
      </c>
      <c r="FJ45" s="9">
        <v>1388</v>
      </c>
      <c r="FK45" s="9">
        <f t="shared" si="59"/>
        <v>77618</v>
      </c>
      <c r="FL45" s="9">
        <f t="shared" si="60"/>
        <v>32562</v>
      </c>
      <c r="FM45" s="9">
        <f t="shared" si="61"/>
        <v>1388</v>
      </c>
      <c r="FN45" s="9">
        <v>302124</v>
      </c>
      <c r="FO45" s="9">
        <v>154708</v>
      </c>
      <c r="FP45" s="9">
        <v>471369</v>
      </c>
      <c r="FQ45" s="9">
        <f t="shared" si="62"/>
        <v>147416</v>
      </c>
      <c r="FR45" s="8">
        <v>559933</v>
      </c>
      <c r="FS45" s="8">
        <v>40465</v>
      </c>
      <c r="FT45" s="13">
        <f t="shared" si="127"/>
        <v>7.2267574870564871E-2</v>
      </c>
      <c r="FU45" s="8">
        <v>519468</v>
      </c>
      <c r="FV45" s="8">
        <v>278804</v>
      </c>
      <c r="FW45" s="8">
        <v>240664</v>
      </c>
      <c r="FX45" s="13">
        <f t="shared" si="128"/>
        <v>0.53671063472629688</v>
      </c>
      <c r="FY45" s="13">
        <f t="shared" si="129"/>
        <v>0.46328936527370307</v>
      </c>
      <c r="FZ45" s="17">
        <v>98923</v>
      </c>
      <c r="GA45" s="17">
        <v>156515</v>
      </c>
      <c r="GB45" s="17">
        <v>154117</v>
      </c>
      <c r="GC45" s="17">
        <v>91143</v>
      </c>
      <c r="GD45" s="17">
        <v>59235</v>
      </c>
      <c r="GE45" s="13">
        <f t="shared" si="63"/>
        <v>0.17666935151169871</v>
      </c>
      <c r="GF45" s="13">
        <f t="shared" si="64"/>
        <v>0.2795245145401325</v>
      </c>
      <c r="GG45" s="13">
        <f t="shared" si="65"/>
        <v>0.27524185929387979</v>
      </c>
      <c r="GH45" s="13">
        <f t="shared" si="66"/>
        <v>0.16277483198882722</v>
      </c>
      <c r="GI45" s="13">
        <f t="shared" si="67"/>
        <v>0.10578944266546177</v>
      </c>
      <c r="GJ45">
        <v>1977</v>
      </c>
      <c r="GK45" s="8">
        <v>348182</v>
      </c>
      <c r="GL45" s="8">
        <v>60999</v>
      </c>
      <c r="GM45" s="8">
        <v>97436</v>
      </c>
      <c r="GN45" s="8">
        <v>49538</v>
      </c>
      <c r="GO45" s="8">
        <v>3778</v>
      </c>
      <c r="GP45" s="13">
        <f t="shared" si="130"/>
        <v>0.6218279687033984</v>
      </c>
      <c r="GQ45" s="13">
        <f t="shared" si="131"/>
        <v>0.10893981958555755</v>
      </c>
      <c r="GR45" s="13">
        <f t="shared" si="132"/>
        <v>0.17401367663631184</v>
      </c>
      <c r="GS45" s="13">
        <f t="shared" si="133"/>
        <v>8.8471299244731072E-2</v>
      </c>
      <c r="GT45" s="13">
        <f t="shared" si="134"/>
        <v>6.7472358300010894E-3</v>
      </c>
      <c r="GU45" s="21">
        <v>191342.12437265701</v>
      </c>
      <c r="GV45" s="21">
        <f>GU45*VLOOKUP(H45,'R-CPI-U-RS'!$A$44:$O$54,15,FALSE)</f>
        <v>239760.85755175797</v>
      </c>
      <c r="GW45" s="9">
        <v>1444</v>
      </c>
      <c r="GX45" s="9">
        <v>116</v>
      </c>
      <c r="GY45" s="9">
        <v>111</v>
      </c>
      <c r="GZ45" s="9">
        <v>3904</v>
      </c>
      <c r="HA45" s="9">
        <f t="shared" si="69"/>
        <v>4131</v>
      </c>
      <c r="HB45" s="8">
        <v>43948</v>
      </c>
      <c r="HC45" s="8">
        <v>194392</v>
      </c>
      <c r="HD45" s="8">
        <v>161571</v>
      </c>
      <c r="HE45" s="8">
        <v>111397</v>
      </c>
      <c r="HF45" s="8">
        <v>8160</v>
      </c>
      <c r="HG45" s="13">
        <f t="shared" si="135"/>
        <v>8.4601938906727653E-2</v>
      </c>
      <c r="HH45" s="13">
        <f t="shared" si="179"/>
        <v>0.37421361854820701</v>
      </c>
      <c r="HI45" s="13">
        <f t="shared" si="180"/>
        <v>0.31103167086326783</v>
      </c>
      <c r="HJ45" s="13">
        <f t="shared" si="181"/>
        <v>0.21444439310987395</v>
      </c>
      <c r="HK45" s="13">
        <f t="shared" si="182"/>
        <v>1.5708378571923583E-2</v>
      </c>
      <c r="HL45" s="5">
        <v>1045</v>
      </c>
      <c r="HM45" s="5">
        <f>HL45*VLOOKUP(H45,'R-CPI-U-RS'!$A$44:$O$54,15,FALSE)</f>
        <v>1309.4351124356542</v>
      </c>
      <c r="HN45" s="17">
        <v>48129</v>
      </c>
      <c r="HO45" s="17">
        <v>113883</v>
      </c>
      <c r="HP45" s="17">
        <v>61002</v>
      </c>
      <c r="HQ45" s="17">
        <v>22718</v>
      </c>
      <c r="HR45" s="17">
        <v>31483</v>
      </c>
      <c r="HS45" s="17">
        <v>1589</v>
      </c>
      <c r="HT45" s="13">
        <f t="shared" si="136"/>
        <v>0.17262664811121792</v>
      </c>
      <c r="HU45" s="13">
        <f t="shared" si="137"/>
        <v>0.40846974935797192</v>
      </c>
      <c r="HV45" s="13">
        <f t="shared" si="138"/>
        <v>0.21879886945667926</v>
      </c>
      <c r="HW45" s="13">
        <f t="shared" si="139"/>
        <v>8.1483766373509708E-2</v>
      </c>
      <c r="HX45" s="13">
        <f t="shared" si="140"/>
        <v>0.11292162235835927</v>
      </c>
      <c r="HY45" s="13">
        <f t="shared" si="141"/>
        <v>5.6993443422619474E-3</v>
      </c>
      <c r="HZ45" s="13">
        <v>0.17899999999999999</v>
      </c>
      <c r="IA45" s="17">
        <v>7377</v>
      </c>
      <c r="IB45" s="17">
        <v>61389</v>
      </c>
      <c r="IC45" s="17">
        <v>60896</v>
      </c>
      <c r="ID45" s="17">
        <v>31568</v>
      </c>
      <c r="IE45" s="17">
        <v>66850</v>
      </c>
      <c r="IF45" s="17">
        <v>12584</v>
      </c>
      <c r="IG45" s="13">
        <f t="shared" si="142"/>
        <v>3.0652694212678258E-2</v>
      </c>
      <c r="IH45" s="13">
        <f t="shared" si="143"/>
        <v>0.25508177375926605</v>
      </c>
      <c r="II45" s="13">
        <f t="shared" si="144"/>
        <v>0.25303327460692088</v>
      </c>
      <c r="IJ45" s="13">
        <f t="shared" si="145"/>
        <v>0.131170428481202</v>
      </c>
      <c r="IK45" s="13">
        <f t="shared" si="146"/>
        <v>0.27777316092145066</v>
      </c>
      <c r="IL45" s="13">
        <f t="shared" si="147"/>
        <v>5.2288668018482198E-2</v>
      </c>
      <c r="IM45" s="13">
        <v>0.27</v>
      </c>
      <c r="IN45" s="17">
        <v>775446</v>
      </c>
      <c r="IO45" s="17">
        <v>632224</v>
      </c>
      <c r="IP45" s="17">
        <v>67731</v>
      </c>
      <c r="IQ45" s="17">
        <v>15574</v>
      </c>
      <c r="IR45" s="17">
        <v>18281</v>
      </c>
      <c r="IS45" s="17">
        <v>9135</v>
      </c>
      <c r="IT45" s="17">
        <v>32501</v>
      </c>
      <c r="IU45" s="13">
        <f t="shared" si="148"/>
        <v>0.81530370909128425</v>
      </c>
      <c r="IV45" s="13">
        <f t="shared" si="149"/>
        <v>8.734457331651721E-2</v>
      </c>
      <c r="IW45" s="13">
        <f t="shared" si="150"/>
        <v>2.0083925895549141E-2</v>
      </c>
      <c r="IX45" s="13">
        <f t="shared" si="151"/>
        <v>2.3574820168006539E-2</v>
      </c>
      <c r="IY45" s="13">
        <f t="shared" si="152"/>
        <v>1.1780317391539837E-2</v>
      </c>
      <c r="IZ45" s="13">
        <f t="shared" si="153"/>
        <v>4.1912654137103038E-2</v>
      </c>
      <c r="JA45" s="17">
        <v>775446</v>
      </c>
      <c r="JB45" s="17">
        <v>632224</v>
      </c>
      <c r="JC45" s="17">
        <v>67731</v>
      </c>
      <c r="JD45" s="17">
        <v>15574</v>
      </c>
      <c r="JE45" s="17">
        <v>20944</v>
      </c>
      <c r="JF45" s="17">
        <v>6472</v>
      </c>
      <c r="JG45" s="17">
        <v>32501</v>
      </c>
      <c r="JH45" s="13">
        <f t="shared" si="74"/>
        <v>0.81530370909128425</v>
      </c>
      <c r="JI45" s="13">
        <f t="shared" si="75"/>
        <v>8.734457331651721E-2</v>
      </c>
      <c r="JJ45" s="13">
        <f t="shared" si="76"/>
        <v>2.0083925895549141E-2</v>
      </c>
      <c r="JK45" s="13">
        <f t="shared" si="77"/>
        <v>2.7008972900756469E-2</v>
      </c>
      <c r="JL45" s="13">
        <f t="shared" si="78"/>
        <v>8.3461646587899094E-3</v>
      </c>
      <c r="JM45" s="13">
        <f t="shared" si="79"/>
        <v>4.1912654137103038E-2</v>
      </c>
      <c r="JN45" s="1">
        <v>90</v>
      </c>
      <c r="JO45" s="1">
        <v>53</v>
      </c>
      <c r="JP45" s="1">
        <v>14</v>
      </c>
      <c r="JQ45" s="1">
        <v>20</v>
      </c>
      <c r="JR45" s="1">
        <v>0</v>
      </c>
      <c r="JS45" s="1">
        <v>3</v>
      </c>
      <c r="JT45" s="11">
        <f t="shared" si="80"/>
        <v>0.58888888888888891</v>
      </c>
      <c r="JU45" s="11">
        <f t="shared" si="81"/>
        <v>0.15555555555555556</v>
      </c>
      <c r="JV45" s="11">
        <f t="shared" si="82"/>
        <v>0.22222222222222221</v>
      </c>
      <c r="JW45" s="11">
        <f t="shared" si="83"/>
        <v>0</v>
      </c>
      <c r="JX45" s="11">
        <f t="shared" si="84"/>
        <v>3.3333333333333333E-2</v>
      </c>
      <c r="JY45" s="29">
        <f>(JN45/J45)*100000</f>
        <v>6.877768301741451</v>
      </c>
      <c r="JZ45" s="9">
        <v>18913789</v>
      </c>
      <c r="KA45" s="9"/>
      <c r="KB45" s="9">
        <v>291455</v>
      </c>
      <c r="KC45" s="9"/>
      <c r="KD45" s="9"/>
      <c r="KE45" s="9"/>
      <c r="KF45" s="9"/>
      <c r="KG45" s="9"/>
      <c r="KH45" s="9">
        <f t="shared" si="85"/>
        <v>0</v>
      </c>
      <c r="KI45" s="9">
        <f t="shared" si="86"/>
        <v>291455</v>
      </c>
      <c r="KJ45" s="9">
        <f t="shared" si="87"/>
        <v>19205244</v>
      </c>
      <c r="KK45" t="e">
        <v>#N/A</v>
      </c>
      <c r="KL45" s="8" t="e">
        <v>#N/A</v>
      </c>
      <c r="KM45" s="8" t="e">
        <v>#N/A</v>
      </c>
      <c r="KN45" s="8" t="e">
        <v>#N/A</v>
      </c>
      <c r="KO45" s="8">
        <v>639688</v>
      </c>
      <c r="KP45" s="8">
        <v>153824</v>
      </c>
      <c r="KQ45" s="8">
        <v>318193</v>
      </c>
      <c r="KR45" s="8">
        <v>148609</v>
      </c>
      <c r="KS45" s="8">
        <v>19062</v>
      </c>
      <c r="KT45" s="13">
        <f t="shared" si="154"/>
        <v>0.2404672277735396</v>
      </c>
      <c r="KU45" s="13">
        <f t="shared" si="155"/>
        <v>0.49741905428896588</v>
      </c>
      <c r="KV45" s="13">
        <f t="shared" si="156"/>
        <v>0.23231481597278672</v>
      </c>
      <c r="KW45" s="13">
        <f t="shared" si="157"/>
        <v>2.9798901964707795E-2</v>
      </c>
      <c r="KX45" s="17">
        <v>14088920</v>
      </c>
      <c r="KY45" s="15">
        <f t="shared" si="158"/>
        <v>22.024674528832804</v>
      </c>
      <c r="KZ45" s="8">
        <v>665009</v>
      </c>
      <c r="LA45" s="8">
        <v>17701</v>
      </c>
      <c r="LB45" s="8">
        <v>168170</v>
      </c>
      <c r="LC45" s="8">
        <v>303247</v>
      </c>
      <c r="LD45" s="8">
        <v>116221</v>
      </c>
      <c r="LE45" s="8">
        <v>59670</v>
      </c>
      <c r="LF45" s="13">
        <f t="shared" si="159"/>
        <v>2.6617684873437804E-2</v>
      </c>
      <c r="LG45" s="13">
        <f t="shared" si="160"/>
        <v>0.25288379555765411</v>
      </c>
      <c r="LH45" s="13">
        <f t="shared" si="161"/>
        <v>0.4560043548282805</v>
      </c>
      <c r="LI45" s="13">
        <f t="shared" si="162"/>
        <v>0.17476605579774107</v>
      </c>
      <c r="LJ45" s="13">
        <f t="shared" si="163"/>
        <v>8.9728108942886492E-2</v>
      </c>
      <c r="LK45" s="17" t="e">
        <v>#N/A</v>
      </c>
      <c r="LL45" s="17" t="e">
        <v>#N/A</v>
      </c>
      <c r="LM45" s="13" t="e">
        <f t="shared" si="195"/>
        <v>#N/A</v>
      </c>
      <c r="LN45" s="27" t="e">
        <v>#N/A</v>
      </c>
      <c r="LO45" s="27" t="e">
        <v>#N/A</v>
      </c>
      <c r="LP45" s="27" t="e">
        <v>#N/A</v>
      </c>
      <c r="LQ45" s="27" t="e">
        <v>#N/A</v>
      </c>
      <c r="LR45" s="27" t="e">
        <v>#N/A</v>
      </c>
      <c r="LS45" s="11" t="e">
        <f t="shared" si="90"/>
        <v>#N/A</v>
      </c>
      <c r="LT45" s="11" t="e">
        <f t="shared" si="91"/>
        <v>#N/A</v>
      </c>
      <c r="LU45" s="11" t="e">
        <f t="shared" si="92"/>
        <v>#N/A</v>
      </c>
      <c r="LV45" s="11" t="e">
        <f t="shared" si="93"/>
        <v>#N/A</v>
      </c>
      <c r="LW45" s="11" t="e">
        <f t="shared" si="94"/>
        <v>#N/A</v>
      </c>
      <c r="LX45" s="25" t="e">
        <v>#N/A</v>
      </c>
      <c r="LY45" s="25" t="e">
        <v>#N/A</v>
      </c>
      <c r="LZ45" s="25" t="e">
        <v>#N/A</v>
      </c>
      <c r="MA45" s="25" t="e">
        <v>#N/A</v>
      </c>
      <c r="MB45" s="22" t="e">
        <v>#N/A</v>
      </c>
      <c r="MC45" s="22" t="e">
        <v>#N/A</v>
      </c>
      <c r="MD45" s="1">
        <v>365</v>
      </c>
      <c r="ME45" s="1">
        <v>210</v>
      </c>
      <c r="MF45" s="1">
        <v>153</v>
      </c>
      <c r="MG45" s="1">
        <v>2</v>
      </c>
      <c r="MH45" s="1">
        <v>0</v>
      </c>
      <c r="MI45" s="1">
        <v>0</v>
      </c>
      <c r="MJ45" s="11">
        <f t="shared" si="95"/>
        <v>0.57534246575342463</v>
      </c>
      <c r="MK45" s="11">
        <f t="shared" si="96"/>
        <v>0.41917808219178082</v>
      </c>
      <c r="ML45" s="11">
        <f t="shared" si="97"/>
        <v>5.4794520547945206E-3</v>
      </c>
      <c r="MM45" s="11">
        <f t="shared" si="98"/>
        <v>0</v>
      </c>
      <c r="MN45" s="11">
        <f t="shared" si="99"/>
        <v>0</v>
      </c>
      <c r="MO45" s="26" t="e">
        <v>#N/A</v>
      </c>
      <c r="MP45" s="26" t="e">
        <v>#N/A</v>
      </c>
      <c r="MQ45" s="26" t="e">
        <v>#N/A</v>
      </c>
      <c r="MR45" s="26" t="e">
        <v>#N/A</v>
      </c>
      <c r="MS45" s="9">
        <v>186746.27912650001</v>
      </c>
      <c r="MT45" s="9">
        <v>90.84</v>
      </c>
      <c r="MU45" s="9">
        <v>0</v>
      </c>
      <c r="MV45" s="9">
        <v>630647.29750029999</v>
      </c>
      <c r="MW45" s="9">
        <v>817484.41662679997</v>
      </c>
      <c r="MX45" s="13">
        <v>6.1500000000000006E-2</v>
      </c>
      <c r="MY45" s="13">
        <v>9.0999999999999998E-2</v>
      </c>
      <c r="MZ45" s="13">
        <v>0.19149999999999998</v>
      </c>
      <c r="NA45" s="13">
        <v>0.11449999999999999</v>
      </c>
      <c r="NB45" s="13">
        <v>0.30299999999999999</v>
      </c>
      <c r="NC45" s="8">
        <v>1993</v>
      </c>
      <c r="ND45" s="8">
        <v>2908</v>
      </c>
      <c r="NE45" s="8">
        <v>1123</v>
      </c>
      <c r="NF45" s="8">
        <v>1155</v>
      </c>
      <c r="NG45" s="8">
        <v>3052</v>
      </c>
      <c r="NH45" s="38">
        <f t="shared" si="100"/>
        <v>0.19480011729058744</v>
      </c>
      <c r="NI45" s="38">
        <f t="shared" si="101"/>
        <v>0.28423419020623597</v>
      </c>
      <c r="NJ45" s="38">
        <f t="shared" si="102"/>
        <v>0.10976444140357736</v>
      </c>
      <c r="NK45" s="38">
        <f t="shared" si="103"/>
        <v>0.11289219040172026</v>
      </c>
      <c r="NL45" s="38">
        <f t="shared" si="104"/>
        <v>0.29830906069787899</v>
      </c>
      <c r="NM45" s="8">
        <v>1302626</v>
      </c>
      <c r="NN45" s="8">
        <v>145465</v>
      </c>
      <c r="NO45" s="11">
        <f t="shared" si="105"/>
        <v>0.1116705792760163</v>
      </c>
      <c r="NP45" s="13" t="e">
        <v>#N/A</v>
      </c>
      <c r="NQ45" s="13">
        <v>0.23300000000000001</v>
      </c>
      <c r="NR45" s="13" t="e">
        <v>#N/A</v>
      </c>
      <c r="NS45" s="9">
        <v>1326</v>
      </c>
      <c r="NT45" s="39">
        <v>101.1982</v>
      </c>
      <c r="NU45" s="8">
        <v>3415</v>
      </c>
      <c r="NV45" s="16">
        <v>264.32276999999999</v>
      </c>
      <c r="NW45" s="8" t="e">
        <v>#N/A</v>
      </c>
      <c r="NX45" s="25" t="e">
        <v>#N/A</v>
      </c>
      <c r="NY45" s="39" t="e">
        <v>#N/A</v>
      </c>
    </row>
    <row r="46" spans="1:389" x14ac:dyDescent="0.25">
      <c r="A46" s="3" t="s">
        <v>48</v>
      </c>
      <c r="B46" s="3" t="s">
        <v>3</v>
      </c>
      <c r="C46" s="3" t="s">
        <v>79</v>
      </c>
      <c r="D46" s="3" t="s">
        <v>95</v>
      </c>
      <c r="E46" s="3" t="s">
        <v>21</v>
      </c>
      <c r="F46" s="3" t="s">
        <v>22</v>
      </c>
      <c r="G46" s="3">
        <v>39049</v>
      </c>
      <c r="H46" s="3">
        <v>2019</v>
      </c>
      <c r="I46" s="3" t="str">
        <f t="shared" si="53"/>
        <v>Sum of 2019</v>
      </c>
      <c r="J46" s="8">
        <v>1318727</v>
      </c>
      <c r="K46" s="8">
        <v>1316756</v>
      </c>
      <c r="L46" s="8">
        <v>305405</v>
      </c>
      <c r="M46" s="8">
        <v>367413</v>
      </c>
      <c r="N46" s="8">
        <v>481212</v>
      </c>
      <c r="O46" s="8">
        <v>162726</v>
      </c>
      <c r="P46" s="13">
        <f t="shared" si="106"/>
        <v>0.23193742804285683</v>
      </c>
      <c r="Q46" s="13">
        <f t="shared" si="107"/>
        <v>0.27902891651908174</v>
      </c>
      <c r="R46" s="13">
        <f t="shared" si="108"/>
        <v>0.36545267308445906</v>
      </c>
      <c r="S46" s="13">
        <f t="shared" si="109"/>
        <v>0.12358098235360233</v>
      </c>
      <c r="T46" s="15">
        <v>34.299999999999997</v>
      </c>
      <c r="U46" s="15">
        <v>33.6</v>
      </c>
      <c r="V46" s="15">
        <v>35.200000000000003</v>
      </c>
      <c r="W46" s="17">
        <v>816106</v>
      </c>
      <c r="X46" s="17">
        <v>301626</v>
      </c>
      <c r="Y46" s="17">
        <v>71253</v>
      </c>
      <c r="Z46" s="17">
        <v>5340</v>
      </c>
      <c r="AA46" s="17">
        <v>46308</v>
      </c>
      <c r="AB46" s="17">
        <v>76123</v>
      </c>
      <c r="AC46" s="17">
        <v>500650</v>
      </c>
      <c r="AD46" s="13">
        <f t="shared" si="196"/>
        <v>0.61978529051699782</v>
      </c>
      <c r="AE46" s="13">
        <f t="shared" si="197"/>
        <v>0.22906749618000602</v>
      </c>
      <c r="AF46" s="13">
        <f t="shared" si="198"/>
        <v>5.4112531099155807E-2</v>
      </c>
      <c r="AG46" s="13">
        <f t="shared" si="199"/>
        <v>4.0554210499135759E-3</v>
      </c>
      <c r="AH46" s="13">
        <f t="shared" si="200"/>
        <v>3.5168246812621318E-2</v>
      </c>
      <c r="AI46" s="13">
        <f t="shared" si="201"/>
        <v>5.781101434130545E-2</v>
      </c>
      <c r="AJ46" s="13">
        <f t="shared" si="202"/>
        <v>0.38021470948300218</v>
      </c>
      <c r="AK46" s="17">
        <v>522383</v>
      </c>
      <c r="AL46" s="17">
        <v>168719</v>
      </c>
      <c r="AM46" s="17">
        <v>167751</v>
      </c>
      <c r="AN46" s="17">
        <v>78440</v>
      </c>
      <c r="AO46" s="17">
        <v>107473</v>
      </c>
      <c r="AP46" s="13">
        <f t="shared" si="110"/>
        <v>0.32297949971572582</v>
      </c>
      <c r="AQ46" s="13">
        <f t="shared" si="164"/>
        <v>0.32112645319621808</v>
      </c>
      <c r="AR46" s="13">
        <f t="shared" si="165"/>
        <v>0.15015802581630719</v>
      </c>
      <c r="AS46" s="13">
        <f t="shared" si="166"/>
        <v>0.20573602127174889</v>
      </c>
      <c r="AT46" s="19">
        <v>2.4700000000000002</v>
      </c>
      <c r="AU46" s="17">
        <v>1224572</v>
      </c>
      <c r="AV46" s="17">
        <v>1045075</v>
      </c>
      <c r="AW46" s="17">
        <v>49949</v>
      </c>
      <c r="AX46" s="17">
        <v>43571</v>
      </c>
      <c r="AY46" s="17">
        <v>35025</v>
      </c>
      <c r="AZ46" s="17">
        <v>50952</v>
      </c>
      <c r="BA46" s="13">
        <f t="shared" si="167"/>
        <v>0.85342062369546257</v>
      </c>
      <c r="BB46" s="13">
        <f t="shared" si="168"/>
        <v>4.0788945035489951E-2</v>
      </c>
      <c r="BC46" s="13">
        <f t="shared" si="169"/>
        <v>3.5580594689409849E-2</v>
      </c>
      <c r="BD46" s="13">
        <f t="shared" si="170"/>
        <v>2.8601829863821808E-2</v>
      </c>
      <c r="BE46" s="13">
        <f t="shared" si="171"/>
        <v>4.1608006715815812E-2</v>
      </c>
      <c r="BF46" s="13">
        <f t="shared" si="9"/>
        <v>0.14657937630453743</v>
      </c>
      <c r="BG46" s="17">
        <v>1296403</v>
      </c>
      <c r="BH46" s="17">
        <v>1038277</v>
      </c>
      <c r="BI46" s="17">
        <v>187914</v>
      </c>
      <c r="BJ46" s="17">
        <v>37792</v>
      </c>
      <c r="BK46" s="17">
        <v>25087</v>
      </c>
      <c r="BL46" s="17">
        <v>7333</v>
      </c>
      <c r="BM46" s="13">
        <f t="shared" si="111"/>
        <v>0.80089061811797724</v>
      </c>
      <c r="BN46" s="13">
        <f t="shared" si="172"/>
        <v>0.14495029709125942</v>
      </c>
      <c r="BO46" s="13">
        <f t="shared" si="173"/>
        <v>2.9151428992373513E-2</v>
      </c>
      <c r="BP46" s="13">
        <f t="shared" si="174"/>
        <v>1.9351235688285201E-2</v>
      </c>
      <c r="BQ46" s="13">
        <f t="shared" si="175"/>
        <v>5.6564201101046508E-3</v>
      </c>
      <c r="BR46" s="13">
        <f t="shared" si="56"/>
        <v>0.19910938188202279</v>
      </c>
      <c r="BS46" s="17">
        <v>857024</v>
      </c>
      <c r="BT46" s="17">
        <v>290744</v>
      </c>
      <c r="BU46" s="17">
        <v>17853</v>
      </c>
      <c r="BV46" s="17">
        <v>151135</v>
      </c>
      <c r="BW46" s="13">
        <f t="shared" si="112"/>
        <v>0.6508601441724966</v>
      </c>
      <c r="BX46" s="13">
        <f t="shared" si="176"/>
        <v>0.22080324676705479</v>
      </c>
      <c r="BY46" s="13">
        <f t="shared" si="177"/>
        <v>1.355832060002005E-2</v>
      </c>
      <c r="BZ46" s="13">
        <f t="shared" si="178"/>
        <v>0.11477828846042851</v>
      </c>
      <c r="CA46" s="13">
        <f t="shared" si="113"/>
        <v>0.34913985582750334</v>
      </c>
      <c r="CB46" s="8">
        <v>1286381</v>
      </c>
      <c r="CC46" s="8">
        <v>172331</v>
      </c>
      <c r="CD46" s="13">
        <f t="shared" si="114"/>
        <v>0.13396575353647169</v>
      </c>
      <c r="CE46" s="8">
        <v>300484</v>
      </c>
      <c r="CF46" s="8">
        <v>55303</v>
      </c>
      <c r="CG46" s="13">
        <f t="shared" si="115"/>
        <v>0.18404640513305201</v>
      </c>
      <c r="CH46" s="5">
        <v>64713</v>
      </c>
      <c r="CI46" s="5">
        <f>CH46*VLOOKUP(H46,'R-CPI-U-RS'!$A$44:$O$54,15,FALSE)</f>
        <v>79642.795369877582</v>
      </c>
      <c r="CJ46" s="5">
        <v>105256639</v>
      </c>
      <c r="CK46" s="5">
        <v>100880619</v>
      </c>
      <c r="CL46" s="9">
        <v>29192</v>
      </c>
      <c r="CM46" s="9">
        <v>13499</v>
      </c>
      <c r="CN46" s="9">
        <v>5246</v>
      </c>
      <c r="CO46" s="9">
        <v>4389</v>
      </c>
      <c r="CP46" s="9">
        <v>3584</v>
      </c>
      <c r="CQ46" s="9">
        <v>1308</v>
      </c>
      <c r="CR46" s="9">
        <v>804</v>
      </c>
      <c r="CS46" s="9">
        <v>362</v>
      </c>
      <c r="CT46" s="20">
        <v>36274812000</v>
      </c>
      <c r="CU46" s="20">
        <f>CT46*VLOOKUP(H46,'R-CPI-U-RS'!$A$44:$P$54,16,FALSE)</f>
        <v>43369539732.836617</v>
      </c>
      <c r="CV46" s="9">
        <v>2439</v>
      </c>
      <c r="CW46" s="9">
        <v>1084157</v>
      </c>
      <c r="CX46" s="9">
        <v>113829</v>
      </c>
      <c r="CY46" s="9">
        <v>48567</v>
      </c>
      <c r="CZ46" s="9">
        <v>42040</v>
      </c>
      <c r="DA46" s="11">
        <f t="shared" si="116"/>
        <v>0.84134944082421681</v>
      </c>
      <c r="DB46" s="11">
        <f t="shared" si="117"/>
        <v>8.8335882625468237E-2</v>
      </c>
      <c r="DC46" s="11">
        <f t="shared" si="118"/>
        <v>3.7689945545257501E-2</v>
      </c>
      <c r="DD46" s="11">
        <f t="shared" si="119"/>
        <v>3.2624731005057452E-2</v>
      </c>
      <c r="DE46" s="9">
        <v>670124</v>
      </c>
      <c r="DF46" s="9">
        <v>678263</v>
      </c>
      <c r="DG46" s="9">
        <v>51</v>
      </c>
      <c r="DH46" s="9">
        <v>162</v>
      </c>
      <c r="DI46" s="9">
        <v>5946</v>
      </c>
      <c r="DJ46" s="9">
        <v>26738</v>
      </c>
      <c r="DK46" s="9">
        <v>32159</v>
      </c>
      <c r="DL46" s="9">
        <v>33636</v>
      </c>
      <c r="DM46" s="9">
        <v>65517</v>
      </c>
      <c r="DN46" s="9">
        <v>43643</v>
      </c>
      <c r="DO46" s="9">
        <v>15533</v>
      </c>
      <c r="DP46" s="9">
        <v>55503</v>
      </c>
      <c r="DQ46" s="9">
        <v>12606</v>
      </c>
      <c r="DR46" s="9">
        <v>47489</v>
      </c>
      <c r="DS46" s="9">
        <v>28942</v>
      </c>
      <c r="DT46" s="9">
        <v>49746</v>
      </c>
      <c r="DU46" s="9">
        <v>13281</v>
      </c>
      <c r="DV46" s="9">
        <v>134570</v>
      </c>
      <c r="DW46" s="9">
        <v>11818</v>
      </c>
      <c r="DX46" s="9">
        <v>65476</v>
      </c>
      <c r="DY46" s="9">
        <v>27288</v>
      </c>
      <c r="DZ46" s="9">
        <v>20</v>
      </c>
      <c r="EA46" s="9">
        <f t="shared" si="183"/>
        <v>59110</v>
      </c>
      <c r="EB46" s="9">
        <f t="shared" si="184"/>
        <v>68109</v>
      </c>
      <c r="EC46" s="9">
        <f t="shared" si="185"/>
        <v>126177</v>
      </c>
      <c r="ED46" s="9">
        <f t="shared" si="186"/>
        <v>147851</v>
      </c>
      <c r="EE46" s="9">
        <f t="shared" si="187"/>
        <v>148742</v>
      </c>
      <c r="EF46" s="9">
        <f t="shared" si="188"/>
        <v>120135</v>
      </c>
      <c r="EG46" s="11">
        <f t="shared" si="189"/>
        <v>8.8207555616572453E-2</v>
      </c>
      <c r="EH46" s="11">
        <f t="shared" si="190"/>
        <v>0.10163641355928156</v>
      </c>
      <c r="EI46" s="11">
        <f t="shared" si="191"/>
        <v>0.18828903307447578</v>
      </c>
      <c r="EJ46" s="11">
        <f t="shared" si="192"/>
        <v>0.22063230088759692</v>
      </c>
      <c r="EK46" s="11">
        <f t="shared" si="193"/>
        <v>0.22196190555777737</v>
      </c>
      <c r="EL46" s="11">
        <f t="shared" si="194"/>
        <v>0.17927279130429591</v>
      </c>
      <c r="EM46" s="9">
        <v>1040520</v>
      </c>
      <c r="EN46" s="9">
        <v>741300</v>
      </c>
      <c r="EO46" s="14">
        <f t="shared" si="120"/>
        <v>0.71243224541575367</v>
      </c>
      <c r="EP46" s="9">
        <v>703095</v>
      </c>
      <c r="EQ46" s="9">
        <v>678263</v>
      </c>
      <c r="ER46" s="11">
        <f t="shared" si="58"/>
        <v>3.5318129129065061E-2</v>
      </c>
      <c r="ES46" s="9">
        <v>106978</v>
      </c>
      <c r="ET46" s="9">
        <v>884103</v>
      </c>
      <c r="EU46" s="9">
        <v>76767</v>
      </c>
      <c r="EV46" s="9">
        <v>207801</v>
      </c>
      <c r="EW46" s="9">
        <v>229992</v>
      </c>
      <c r="EX46" s="9">
        <v>137995</v>
      </c>
      <c r="EY46" s="9">
        <v>231548</v>
      </c>
      <c r="EZ46" s="13">
        <f t="shared" si="121"/>
        <v>8.6830380623072204E-2</v>
      </c>
      <c r="FA46" s="13">
        <f t="shared" si="122"/>
        <v>0.23504161845395841</v>
      </c>
      <c r="FB46" s="13">
        <f t="shared" si="123"/>
        <v>0.26014163508098037</v>
      </c>
      <c r="FC46" s="13">
        <f t="shared" si="124"/>
        <v>0.15608475483060233</v>
      </c>
      <c r="FD46" s="13">
        <f t="shared" si="125"/>
        <v>0.2619016110113867</v>
      </c>
      <c r="FE46" s="13">
        <f t="shared" si="126"/>
        <v>0.417986365841989</v>
      </c>
      <c r="FF46" s="9">
        <v>0</v>
      </c>
      <c r="FG46" s="9">
        <v>78425</v>
      </c>
      <c r="FH46" s="9">
        <v>990</v>
      </c>
      <c r="FI46" s="9">
        <v>32669</v>
      </c>
      <c r="FJ46" s="9">
        <v>1307</v>
      </c>
      <c r="FK46" s="9">
        <f t="shared" si="59"/>
        <v>78425</v>
      </c>
      <c r="FL46" s="9">
        <f t="shared" si="60"/>
        <v>33659</v>
      </c>
      <c r="FM46" s="9">
        <f t="shared" si="61"/>
        <v>1307</v>
      </c>
      <c r="FN46" s="9">
        <v>311656</v>
      </c>
      <c r="FO46" s="9">
        <v>152233</v>
      </c>
      <c r="FP46" s="9">
        <v>486407</v>
      </c>
      <c r="FQ46" s="9">
        <f t="shared" si="62"/>
        <v>159423</v>
      </c>
      <c r="FR46" s="8">
        <v>564363</v>
      </c>
      <c r="FS46" s="8">
        <v>41980</v>
      </c>
      <c r="FT46" s="13">
        <f t="shared" si="127"/>
        <v>7.43847488230093E-2</v>
      </c>
      <c r="FU46" s="8">
        <v>522383</v>
      </c>
      <c r="FV46" s="8">
        <v>278809</v>
      </c>
      <c r="FW46" s="8">
        <v>243574</v>
      </c>
      <c r="FX46" s="13">
        <f t="shared" si="128"/>
        <v>0.53372525522461489</v>
      </c>
      <c r="FY46" s="13">
        <f t="shared" si="129"/>
        <v>0.46627474477538511</v>
      </c>
      <c r="FZ46" s="17">
        <v>109346</v>
      </c>
      <c r="GA46" s="17">
        <v>156379</v>
      </c>
      <c r="GB46" s="17">
        <v>151739</v>
      </c>
      <c r="GC46" s="17">
        <v>87492</v>
      </c>
      <c r="GD46" s="17">
        <v>59407</v>
      </c>
      <c r="GE46" s="13">
        <f t="shared" si="63"/>
        <v>0.19375118496428717</v>
      </c>
      <c r="GF46" s="13">
        <f t="shared" si="64"/>
        <v>0.27708939104796027</v>
      </c>
      <c r="GG46" s="13">
        <f t="shared" si="65"/>
        <v>0.26886773229286826</v>
      </c>
      <c r="GH46" s="13">
        <f t="shared" si="66"/>
        <v>0.15502788099148951</v>
      </c>
      <c r="GI46" s="13">
        <f t="shared" si="67"/>
        <v>0.1052638107033948</v>
      </c>
      <c r="GJ46">
        <v>1978</v>
      </c>
      <c r="GK46" s="8">
        <v>352387</v>
      </c>
      <c r="GL46" s="8">
        <v>66396</v>
      </c>
      <c r="GM46" s="8">
        <v>86077</v>
      </c>
      <c r="GN46" s="8">
        <v>53289</v>
      </c>
      <c r="GO46" s="8">
        <v>6214</v>
      </c>
      <c r="GP46" s="13">
        <f t="shared" si="130"/>
        <v>0.62439777235573557</v>
      </c>
      <c r="GQ46" s="13">
        <f t="shared" si="131"/>
        <v>0.11764768420325217</v>
      </c>
      <c r="GR46" s="13">
        <f t="shared" si="132"/>
        <v>0.15252062945302935</v>
      </c>
      <c r="GS46" s="13">
        <f t="shared" si="133"/>
        <v>9.442327012933166E-2</v>
      </c>
      <c r="GT46" s="13">
        <f t="shared" si="134"/>
        <v>1.1010643858651258E-2</v>
      </c>
      <c r="GU46" s="21">
        <v>205488.279547855</v>
      </c>
      <c r="GV46" s="21">
        <f>GU46*VLOOKUP(H46,'R-CPI-U-RS'!$A$44:$O$54,15,FALSE)</f>
        <v>252896.03323811316</v>
      </c>
      <c r="GW46" s="9">
        <v>1390</v>
      </c>
      <c r="GX46" s="9">
        <v>26</v>
      </c>
      <c r="GY46" s="9">
        <v>138</v>
      </c>
      <c r="GZ46" s="9">
        <v>2781</v>
      </c>
      <c r="HA46" s="9">
        <f t="shared" si="69"/>
        <v>2945</v>
      </c>
      <c r="HB46" s="8">
        <v>42274</v>
      </c>
      <c r="HC46" s="8">
        <v>185702</v>
      </c>
      <c r="HD46" s="8">
        <v>166069</v>
      </c>
      <c r="HE46" s="8">
        <v>124057</v>
      </c>
      <c r="HF46" s="8">
        <v>4281</v>
      </c>
      <c r="HG46" s="13">
        <f t="shared" si="135"/>
        <v>8.0925298105030213E-2</v>
      </c>
      <c r="HH46" s="13">
        <f t="shared" si="179"/>
        <v>0.35549012889010556</v>
      </c>
      <c r="HI46" s="13">
        <f t="shared" si="180"/>
        <v>0.31790659343814787</v>
      </c>
      <c r="HJ46" s="13">
        <f t="shared" si="181"/>
        <v>0.23748284304810838</v>
      </c>
      <c r="HK46" s="13">
        <f t="shared" si="182"/>
        <v>8.1951365186079938E-3</v>
      </c>
      <c r="HL46" s="5">
        <v>1080</v>
      </c>
      <c r="HM46" s="5">
        <f>HL46*VLOOKUP(H46,'R-CPI-U-RS'!$A$44:$O$54,15,FALSE)</f>
        <v>1329.1644491750931</v>
      </c>
      <c r="HN46" s="17">
        <v>53351</v>
      </c>
      <c r="HO46" s="17">
        <v>118051</v>
      </c>
      <c r="HP46" s="17">
        <v>57252</v>
      </c>
      <c r="HQ46" s="17">
        <v>21385</v>
      </c>
      <c r="HR46" s="17">
        <v>27310</v>
      </c>
      <c r="HS46" s="17">
        <v>1460</v>
      </c>
      <c r="HT46" s="13">
        <f t="shared" si="136"/>
        <v>0.19135322030493995</v>
      </c>
      <c r="HU46" s="13">
        <f t="shared" si="137"/>
        <v>0.42341172630725693</v>
      </c>
      <c r="HV46" s="13">
        <f t="shared" si="138"/>
        <v>0.2053448776761152</v>
      </c>
      <c r="HW46" s="13">
        <f t="shared" si="139"/>
        <v>7.6701254263671539E-2</v>
      </c>
      <c r="HX46" s="13">
        <f t="shared" si="140"/>
        <v>9.7952361652600878E-2</v>
      </c>
      <c r="HY46" s="13">
        <f t="shared" si="141"/>
        <v>5.2365597954154991E-3</v>
      </c>
      <c r="HZ46" s="13">
        <v>0.17100000000000001</v>
      </c>
      <c r="IA46" s="17">
        <v>9473</v>
      </c>
      <c r="IB46" s="17">
        <v>61714</v>
      </c>
      <c r="IC46" s="17">
        <v>66851</v>
      </c>
      <c r="ID46" s="17">
        <v>32856</v>
      </c>
      <c r="IE46" s="17">
        <v>65242</v>
      </c>
      <c r="IF46" s="17">
        <v>7438</v>
      </c>
      <c r="IG46" s="13">
        <f t="shared" si="142"/>
        <v>3.8891671524875396E-2</v>
      </c>
      <c r="IH46" s="13">
        <f t="shared" si="143"/>
        <v>0.25336858613809354</v>
      </c>
      <c r="II46" s="13">
        <f t="shared" si="144"/>
        <v>0.27445868606665735</v>
      </c>
      <c r="IJ46" s="13">
        <f t="shared" si="145"/>
        <v>0.13489124454991092</v>
      </c>
      <c r="IK46" s="13">
        <f t="shared" si="146"/>
        <v>0.26785289070262014</v>
      </c>
      <c r="IL46" s="13">
        <f t="shared" si="147"/>
        <v>3.0536921017842628E-2</v>
      </c>
      <c r="IM46" s="13">
        <v>0.26700000000000002</v>
      </c>
      <c r="IN46" s="17">
        <v>808037</v>
      </c>
      <c r="IO46" s="17">
        <v>660304</v>
      </c>
      <c r="IP46" s="17">
        <v>64227</v>
      </c>
      <c r="IQ46" s="17">
        <v>17237</v>
      </c>
      <c r="IR46" s="17">
        <v>20372</v>
      </c>
      <c r="IS46" s="17">
        <v>10125</v>
      </c>
      <c r="IT46" s="17">
        <v>35772</v>
      </c>
      <c r="IU46" s="13">
        <f t="shared" si="148"/>
        <v>0.81717050085577769</v>
      </c>
      <c r="IV46" s="13">
        <f t="shared" si="149"/>
        <v>7.9485221592575581E-2</v>
      </c>
      <c r="IW46" s="13">
        <f t="shared" si="150"/>
        <v>2.1331943958011825E-2</v>
      </c>
      <c r="IX46" s="13">
        <f t="shared" si="151"/>
        <v>2.521171679019649E-2</v>
      </c>
      <c r="IY46" s="13">
        <f t="shared" si="152"/>
        <v>1.2530366802510282E-2</v>
      </c>
      <c r="IZ46" s="13">
        <f t="shared" si="153"/>
        <v>4.4270250000928178E-2</v>
      </c>
      <c r="JA46" s="17">
        <v>808037</v>
      </c>
      <c r="JB46" s="17">
        <v>660304</v>
      </c>
      <c r="JC46" s="17">
        <v>64227</v>
      </c>
      <c r="JD46" s="17">
        <v>17237</v>
      </c>
      <c r="JE46" s="17">
        <v>22837</v>
      </c>
      <c r="JF46" s="17">
        <v>7660</v>
      </c>
      <c r="JG46" s="17">
        <v>35772</v>
      </c>
      <c r="JH46" s="13">
        <f t="shared" si="74"/>
        <v>0.81717050085577769</v>
      </c>
      <c r="JI46" s="13">
        <f t="shared" si="75"/>
        <v>7.9485221592575581E-2</v>
      </c>
      <c r="JJ46" s="13">
        <f t="shared" si="76"/>
        <v>2.1331943958011825E-2</v>
      </c>
      <c r="JK46" s="13">
        <f t="shared" si="77"/>
        <v>2.8262319671005166E-2</v>
      </c>
      <c r="JL46" s="13">
        <f t="shared" si="78"/>
        <v>9.4797639217016061E-3</v>
      </c>
      <c r="JM46" s="13">
        <f t="shared" si="79"/>
        <v>4.4270250000928178E-2</v>
      </c>
      <c r="JN46" s="1">
        <v>109</v>
      </c>
      <c r="JO46" s="1">
        <v>60</v>
      </c>
      <c r="JP46" s="1">
        <v>13</v>
      </c>
      <c r="JQ46" s="1">
        <v>26</v>
      </c>
      <c r="JR46" s="1">
        <v>5</v>
      </c>
      <c r="JS46" s="1">
        <v>3</v>
      </c>
      <c r="JT46" s="11">
        <f t="shared" si="80"/>
        <v>0.55045871559633031</v>
      </c>
      <c r="JU46" s="11">
        <f t="shared" si="81"/>
        <v>0.11926605504587157</v>
      </c>
      <c r="JV46" s="11">
        <f t="shared" si="82"/>
        <v>0.23853211009174313</v>
      </c>
      <c r="JW46" s="11">
        <f t="shared" si="83"/>
        <v>4.5871559633027525E-2</v>
      </c>
      <c r="JX46" s="11">
        <f t="shared" si="84"/>
        <v>2.7522935779816515E-2</v>
      </c>
      <c r="JY46" s="29">
        <f>(JN46/J46)*100000</f>
        <v>8.2655470010093062</v>
      </c>
      <c r="JZ46" s="9">
        <v>19141454</v>
      </c>
      <c r="KA46" s="9"/>
      <c r="KB46" s="9">
        <v>288690</v>
      </c>
      <c r="KC46" s="9"/>
      <c r="KD46" s="9"/>
      <c r="KE46" s="9"/>
      <c r="KF46" s="9"/>
      <c r="KG46" s="9"/>
      <c r="KH46" s="9">
        <f t="shared" si="85"/>
        <v>0</v>
      </c>
      <c r="KI46" s="9">
        <f t="shared" si="86"/>
        <v>288690</v>
      </c>
      <c r="KJ46" s="9">
        <f t="shared" si="87"/>
        <v>19430144</v>
      </c>
      <c r="KK46" t="e">
        <v>#N/A</v>
      </c>
      <c r="KL46" s="8" t="e">
        <v>#N/A</v>
      </c>
      <c r="KM46" s="8" t="e">
        <v>#N/A</v>
      </c>
      <c r="KN46" s="8" t="e">
        <v>#N/A</v>
      </c>
      <c r="KO46" s="8">
        <v>663015</v>
      </c>
      <c r="KP46" s="8">
        <v>154459</v>
      </c>
      <c r="KQ46" s="8">
        <v>319108</v>
      </c>
      <c r="KR46" s="8">
        <v>163063</v>
      </c>
      <c r="KS46" s="8">
        <v>26385</v>
      </c>
      <c r="KT46" s="13">
        <f t="shared" si="154"/>
        <v>0.23296456339600161</v>
      </c>
      <c r="KU46" s="13">
        <f t="shared" si="155"/>
        <v>0.48129831150124808</v>
      </c>
      <c r="KV46" s="13">
        <f t="shared" si="156"/>
        <v>0.24594164536247295</v>
      </c>
      <c r="KW46" s="13">
        <f t="shared" si="157"/>
        <v>3.9795479740277369E-2</v>
      </c>
      <c r="KX46" s="17">
        <v>15348210</v>
      </c>
      <c r="KY46" s="15">
        <f t="shared" si="158"/>
        <v>23.149114273432726</v>
      </c>
      <c r="KZ46" s="8">
        <v>691600</v>
      </c>
      <c r="LA46" s="8">
        <v>19583</v>
      </c>
      <c r="LB46" s="8">
        <v>178776</v>
      </c>
      <c r="LC46" s="8">
        <v>317824</v>
      </c>
      <c r="LD46" s="8">
        <v>117155</v>
      </c>
      <c r="LE46" s="8">
        <v>58262</v>
      </c>
      <c r="LF46" s="13">
        <f t="shared" si="159"/>
        <v>2.83155002891845E-2</v>
      </c>
      <c r="LG46" s="13">
        <f t="shared" si="160"/>
        <v>0.25849624060150378</v>
      </c>
      <c r="LH46" s="13">
        <f t="shared" si="161"/>
        <v>0.45954887218045115</v>
      </c>
      <c r="LI46" s="13">
        <f t="shared" si="162"/>
        <v>0.16939705031810295</v>
      </c>
      <c r="LJ46" s="13">
        <f t="shared" si="163"/>
        <v>8.4242336610757668E-2</v>
      </c>
      <c r="LK46" s="17" t="e">
        <v>#N/A</v>
      </c>
      <c r="LL46" s="17" t="e">
        <v>#N/A</v>
      </c>
      <c r="LM46" s="13" t="e">
        <f t="shared" si="195"/>
        <v>#N/A</v>
      </c>
      <c r="LN46" s="27" t="e">
        <v>#N/A</v>
      </c>
      <c r="LO46" s="27" t="e">
        <v>#N/A</v>
      </c>
      <c r="LP46" s="27" t="e">
        <v>#N/A</v>
      </c>
      <c r="LQ46" s="27" t="e">
        <v>#N/A</v>
      </c>
      <c r="LR46" s="27" t="e">
        <v>#N/A</v>
      </c>
      <c r="LS46" s="11" t="e">
        <f t="shared" si="90"/>
        <v>#N/A</v>
      </c>
      <c r="LT46" s="11" t="e">
        <f t="shared" si="91"/>
        <v>#N/A</v>
      </c>
      <c r="LU46" s="11" t="e">
        <f t="shared" si="92"/>
        <v>#N/A</v>
      </c>
      <c r="LV46" s="11" t="e">
        <f t="shared" si="93"/>
        <v>#N/A</v>
      </c>
      <c r="LW46" s="11" t="e">
        <f t="shared" si="94"/>
        <v>#N/A</v>
      </c>
      <c r="LX46" s="25" t="e">
        <v>#N/A</v>
      </c>
      <c r="LY46" s="25" t="e">
        <v>#N/A</v>
      </c>
      <c r="LZ46" s="25" t="e">
        <v>#N/A</v>
      </c>
      <c r="MA46" s="25" t="e">
        <v>#N/A</v>
      </c>
      <c r="MB46" s="22" t="e">
        <v>#N/A</v>
      </c>
      <c r="MC46" s="22" t="e">
        <v>#N/A</v>
      </c>
      <c r="MD46" s="1">
        <v>365</v>
      </c>
      <c r="ME46" s="1">
        <v>157</v>
      </c>
      <c r="MF46" s="1">
        <v>207</v>
      </c>
      <c r="MG46" s="1">
        <v>1</v>
      </c>
      <c r="MH46" s="1">
        <v>0</v>
      </c>
      <c r="MI46" s="1">
        <v>0</v>
      </c>
      <c r="MJ46" s="11">
        <f t="shared" si="95"/>
        <v>0.43013698630136987</v>
      </c>
      <c r="MK46" s="11">
        <f t="shared" si="96"/>
        <v>0.56712328767123288</v>
      </c>
      <c r="ML46" s="11">
        <f t="shared" si="97"/>
        <v>2.7397260273972603E-3</v>
      </c>
      <c r="MM46" s="11">
        <f t="shared" si="98"/>
        <v>0</v>
      </c>
      <c r="MN46" s="11">
        <f t="shared" si="99"/>
        <v>0</v>
      </c>
      <c r="MO46" s="26" t="e">
        <v>#N/A</v>
      </c>
      <c r="MP46" s="26" t="e">
        <v>#N/A</v>
      </c>
      <c r="MQ46" s="26" t="e">
        <v>#N/A</v>
      </c>
      <c r="MR46" s="26" t="e">
        <v>#N/A</v>
      </c>
      <c r="MS46" s="9">
        <v>195115.94186769999</v>
      </c>
      <c r="MT46" s="9">
        <v>188.04</v>
      </c>
      <c r="MU46" s="9">
        <v>0</v>
      </c>
      <c r="MV46" s="9">
        <v>703417.5294</v>
      </c>
      <c r="MW46" s="9">
        <v>898721.5112677</v>
      </c>
      <c r="MX46" s="13">
        <v>5.800000000000001E-2</v>
      </c>
      <c r="MY46" s="13">
        <v>9.9499999999999991E-2</v>
      </c>
      <c r="MZ46" s="13">
        <v>0.20399999999999999</v>
      </c>
      <c r="NA46" s="13">
        <v>0.10899999999999999</v>
      </c>
      <c r="NB46" s="13">
        <v>0.35749999999999998</v>
      </c>
      <c r="NC46" s="8">
        <v>1985</v>
      </c>
      <c r="ND46" s="8">
        <v>2798</v>
      </c>
      <c r="NE46" s="8">
        <v>1048</v>
      </c>
      <c r="NF46" s="8">
        <v>1216</v>
      </c>
      <c r="NG46" s="8">
        <v>3119</v>
      </c>
      <c r="NH46" s="38">
        <f t="shared" si="100"/>
        <v>0.19525870548888452</v>
      </c>
      <c r="NI46" s="38">
        <f t="shared" si="101"/>
        <v>0.2752311626991934</v>
      </c>
      <c r="NJ46" s="38">
        <f t="shared" si="102"/>
        <v>0.10308872712964784</v>
      </c>
      <c r="NK46" s="38">
        <f t="shared" si="103"/>
        <v>0.11961440094432421</v>
      </c>
      <c r="NL46" s="38">
        <f t="shared" si="104"/>
        <v>0.30680700373795006</v>
      </c>
      <c r="NM46" s="8">
        <v>1309506</v>
      </c>
      <c r="NN46" s="8">
        <v>145051</v>
      </c>
      <c r="NO46" s="11">
        <f t="shared" si="105"/>
        <v>0.11076772462287306</v>
      </c>
      <c r="NP46" s="13">
        <v>0.20699999999999999</v>
      </c>
      <c r="NQ46" s="13">
        <v>0.27699999999999997</v>
      </c>
      <c r="NR46" s="13" t="e">
        <v>#N/A</v>
      </c>
      <c r="NS46" s="9">
        <v>1367</v>
      </c>
      <c r="NT46" s="39">
        <v>103.81574000000001</v>
      </c>
      <c r="NU46" s="8">
        <v>3948</v>
      </c>
      <c r="NV46" s="16">
        <v>301.30503999999996</v>
      </c>
      <c r="NW46" s="8" t="e">
        <v>#N/A</v>
      </c>
      <c r="NX46" s="25" t="e">
        <v>#N/A</v>
      </c>
      <c r="NY46" s="39">
        <v>77.204784380000007</v>
      </c>
    </row>
    <row r="47" spans="1:389" x14ac:dyDescent="0.25">
      <c r="A47" s="3" t="s">
        <v>48</v>
      </c>
      <c r="B47" s="3" t="s">
        <v>3</v>
      </c>
      <c r="C47" s="3" t="s">
        <v>79</v>
      </c>
      <c r="D47" s="3" t="s">
        <v>95</v>
      </c>
      <c r="E47" s="3" t="s">
        <v>21</v>
      </c>
      <c r="F47" s="3" t="s">
        <v>22</v>
      </c>
      <c r="G47" s="3">
        <v>39049</v>
      </c>
      <c r="H47" s="3">
        <v>2020</v>
      </c>
      <c r="I47" s="3" t="str">
        <f t="shared" si="53"/>
        <v>Sum of 2020</v>
      </c>
      <c r="J47" s="8">
        <v>1324505</v>
      </c>
      <c r="K47" s="8" t="e">
        <v>#N/A</v>
      </c>
      <c r="L47" s="8" t="e">
        <v>#N/A</v>
      </c>
      <c r="M47" s="8" t="e">
        <v>#N/A</v>
      </c>
      <c r="N47" s="8" t="e">
        <v>#N/A</v>
      </c>
      <c r="O47" s="8" t="e">
        <v>#N/A</v>
      </c>
      <c r="P47" s="13" t="e">
        <f t="shared" si="106"/>
        <v>#N/A</v>
      </c>
      <c r="Q47" s="13" t="e">
        <f t="shared" si="107"/>
        <v>#N/A</v>
      </c>
      <c r="R47" s="13" t="e">
        <f t="shared" si="108"/>
        <v>#N/A</v>
      </c>
      <c r="S47" s="13" t="e">
        <f t="shared" si="109"/>
        <v>#N/A</v>
      </c>
      <c r="T47" s="15" t="e">
        <v>#N/A</v>
      </c>
      <c r="U47" s="15" t="e">
        <v>#N/A</v>
      </c>
      <c r="V47" s="15" t="e">
        <v>#N/A</v>
      </c>
      <c r="W47" s="17" t="e">
        <v>#N/A</v>
      </c>
      <c r="X47" s="17" t="e">
        <v>#N/A</v>
      </c>
      <c r="Y47" s="17" t="e">
        <v>#N/A</v>
      </c>
      <c r="Z47" s="17" t="e">
        <v>#N/A</v>
      </c>
      <c r="AA47" s="17" t="e">
        <v>#N/A</v>
      </c>
      <c r="AB47" s="17" t="e">
        <v>#N/A</v>
      </c>
      <c r="AC47" s="17" t="e">
        <v>#N/A</v>
      </c>
      <c r="AD47" s="13" t="e">
        <f t="shared" si="196"/>
        <v>#N/A</v>
      </c>
      <c r="AE47" s="13" t="e">
        <f t="shared" si="197"/>
        <v>#N/A</v>
      </c>
      <c r="AF47" s="13" t="e">
        <f t="shared" si="198"/>
        <v>#N/A</v>
      </c>
      <c r="AG47" s="13" t="e">
        <f t="shared" si="199"/>
        <v>#N/A</v>
      </c>
      <c r="AH47" s="13" t="e">
        <f t="shared" si="200"/>
        <v>#N/A</v>
      </c>
      <c r="AI47" s="13" t="e">
        <f t="shared" si="201"/>
        <v>#N/A</v>
      </c>
      <c r="AJ47" s="13" t="e">
        <f t="shared" si="202"/>
        <v>#N/A</v>
      </c>
      <c r="AK47" s="17" t="e">
        <v>#N/A</v>
      </c>
      <c r="AL47" s="17" t="e">
        <v>#N/A</v>
      </c>
      <c r="AM47" s="17" t="e">
        <v>#N/A</v>
      </c>
      <c r="AN47" s="17" t="e">
        <v>#N/A</v>
      </c>
      <c r="AO47" s="17" t="e">
        <v>#N/A</v>
      </c>
      <c r="AP47" s="13" t="e">
        <f t="shared" si="110"/>
        <v>#N/A</v>
      </c>
      <c r="AQ47" s="13" t="e">
        <f t="shared" si="164"/>
        <v>#N/A</v>
      </c>
      <c r="AR47" s="13" t="e">
        <f t="shared" si="165"/>
        <v>#N/A</v>
      </c>
      <c r="AS47" s="13" t="e">
        <f t="shared" si="166"/>
        <v>#N/A</v>
      </c>
      <c r="AT47" s="19" t="e">
        <v>#N/A</v>
      </c>
      <c r="AU47" s="17" t="e">
        <v>#N/A</v>
      </c>
      <c r="AV47" s="17" t="e">
        <v>#N/A</v>
      </c>
      <c r="AW47" s="17" t="e">
        <v>#N/A</v>
      </c>
      <c r="AX47" s="17" t="e">
        <v>#N/A</v>
      </c>
      <c r="AY47" s="17" t="e">
        <v>#N/A</v>
      </c>
      <c r="AZ47" s="17" t="e">
        <v>#N/A</v>
      </c>
      <c r="BA47" s="13" t="e">
        <f t="shared" si="167"/>
        <v>#N/A</v>
      </c>
      <c r="BB47" s="13" t="e">
        <f t="shared" si="168"/>
        <v>#N/A</v>
      </c>
      <c r="BC47" s="13" t="e">
        <f t="shared" si="169"/>
        <v>#N/A</v>
      </c>
      <c r="BD47" s="13" t="e">
        <f t="shared" si="170"/>
        <v>#N/A</v>
      </c>
      <c r="BE47" s="13" t="e">
        <f t="shared" si="171"/>
        <v>#N/A</v>
      </c>
      <c r="BF47" s="13" t="e">
        <f t="shared" si="9"/>
        <v>#N/A</v>
      </c>
      <c r="BG47" s="17" t="e">
        <v>#N/A</v>
      </c>
      <c r="BH47" s="17" t="e">
        <v>#N/A</v>
      </c>
      <c r="BI47" s="17" t="e">
        <v>#N/A</v>
      </c>
      <c r="BJ47" s="17" t="e">
        <v>#N/A</v>
      </c>
      <c r="BK47" s="17" t="e">
        <v>#N/A</v>
      </c>
      <c r="BL47" s="17" t="e">
        <v>#N/A</v>
      </c>
      <c r="BM47" s="13" t="e">
        <f t="shared" si="111"/>
        <v>#N/A</v>
      </c>
      <c r="BN47" s="13" t="e">
        <f t="shared" si="172"/>
        <v>#N/A</v>
      </c>
      <c r="BO47" s="13" t="e">
        <f t="shared" si="173"/>
        <v>#N/A</v>
      </c>
      <c r="BP47" s="13" t="e">
        <f t="shared" si="174"/>
        <v>#N/A</v>
      </c>
      <c r="BQ47" s="13" t="e">
        <f t="shared" si="175"/>
        <v>#N/A</v>
      </c>
      <c r="BR47" s="13" t="e">
        <f t="shared" si="56"/>
        <v>#N/A</v>
      </c>
      <c r="BS47" s="17" t="e">
        <v>#N/A</v>
      </c>
      <c r="BT47" s="17" t="e">
        <v>#N/A</v>
      </c>
      <c r="BU47" s="17" t="e">
        <v>#N/A</v>
      </c>
      <c r="BV47" s="17" t="e">
        <v>#N/A</v>
      </c>
      <c r="BW47" s="13" t="e">
        <f t="shared" si="112"/>
        <v>#N/A</v>
      </c>
      <c r="BX47" s="13" t="e">
        <f t="shared" si="176"/>
        <v>#N/A</v>
      </c>
      <c r="BY47" s="13" t="e">
        <f t="shared" si="177"/>
        <v>#N/A</v>
      </c>
      <c r="BZ47" s="13" t="e">
        <f t="shared" si="178"/>
        <v>#N/A</v>
      </c>
      <c r="CA47" s="13" t="e">
        <f t="shared" si="113"/>
        <v>#N/A</v>
      </c>
      <c r="CB47" s="8" t="e">
        <v>#N/A</v>
      </c>
      <c r="CC47" s="8" t="e">
        <v>#N/A</v>
      </c>
      <c r="CD47" s="13" t="e">
        <f t="shared" si="114"/>
        <v>#N/A</v>
      </c>
      <c r="CE47" s="8" t="e">
        <v>#N/A</v>
      </c>
      <c r="CF47" s="8" t="e">
        <v>#N/A</v>
      </c>
      <c r="CG47" s="13" t="e">
        <f t="shared" si="115"/>
        <v>#N/A</v>
      </c>
      <c r="CH47" s="5" t="e">
        <v>#N/A</v>
      </c>
      <c r="CI47" s="5" t="e">
        <f>CH47*VLOOKUP(H47,'R-CPI-U-RS'!$A$44:$O$54,15,FALSE)</f>
        <v>#N/A</v>
      </c>
      <c r="CJ47" s="5">
        <v>105941168</v>
      </c>
      <c r="CK47" s="5">
        <v>99493528</v>
      </c>
      <c r="CL47" s="9">
        <v>29479</v>
      </c>
      <c r="CM47" s="9">
        <v>13835</v>
      </c>
      <c r="CN47" s="9">
        <v>5199</v>
      </c>
      <c r="CO47" s="9">
        <v>4283</v>
      </c>
      <c r="CP47" s="9">
        <v>3686</v>
      </c>
      <c r="CQ47" s="9">
        <v>1301</v>
      </c>
      <c r="CR47" s="9">
        <v>818</v>
      </c>
      <c r="CS47" s="9">
        <v>402</v>
      </c>
      <c r="CT47" s="20">
        <v>37097059000</v>
      </c>
      <c r="CU47" s="20">
        <f>CT47*VLOOKUP(H47,'R-CPI-U-RS'!$A$44:$P$54,16,FALSE)</f>
        <v>43770243195.11554</v>
      </c>
      <c r="CV47" s="9">
        <v>2451</v>
      </c>
      <c r="CW47" s="9" t="e">
        <v>#N/A</v>
      </c>
      <c r="CX47" s="9" t="e">
        <v>#N/A</v>
      </c>
      <c r="CY47" s="9" t="e">
        <v>#N/A</v>
      </c>
      <c r="CZ47" s="9" t="e">
        <v>#N/A</v>
      </c>
      <c r="DA47" s="11" t="e">
        <f t="shared" si="116"/>
        <v>#N/A</v>
      </c>
      <c r="DB47" s="11" t="e">
        <f t="shared" si="117"/>
        <v>#N/A</v>
      </c>
      <c r="DC47" s="11" t="e">
        <f t="shared" si="118"/>
        <v>#N/A</v>
      </c>
      <c r="DD47" s="11" t="e">
        <f t="shared" si="119"/>
        <v>#N/A</v>
      </c>
      <c r="DE47" s="9">
        <v>672835</v>
      </c>
      <c r="DF47" s="9">
        <v>646703</v>
      </c>
      <c r="DG47" s="9">
        <v>109</v>
      </c>
      <c r="DH47" s="9">
        <v>160</v>
      </c>
      <c r="DI47" s="9">
        <v>6324</v>
      </c>
      <c r="DJ47" s="9">
        <v>27980</v>
      </c>
      <c r="DK47" s="9">
        <v>30522</v>
      </c>
      <c r="DL47" s="9">
        <v>31560</v>
      </c>
      <c r="DM47" s="9">
        <v>66747</v>
      </c>
      <c r="DN47" s="9">
        <v>47838</v>
      </c>
      <c r="DO47" s="9">
        <v>16639</v>
      </c>
      <c r="DP47" s="9">
        <v>55091</v>
      </c>
      <c r="DQ47" s="9">
        <v>13719</v>
      </c>
      <c r="DR47" s="9">
        <v>45950</v>
      </c>
      <c r="DS47" s="9">
        <v>29269</v>
      </c>
      <c r="DT47" s="9">
        <v>47627</v>
      </c>
      <c r="DU47" s="9">
        <v>13592</v>
      </c>
      <c r="DV47" s="9">
        <v>135517</v>
      </c>
      <c r="DW47" s="9">
        <v>11489</v>
      </c>
      <c r="DX47" s="9">
        <v>65434</v>
      </c>
      <c r="DY47" s="9">
        <v>27231</v>
      </c>
      <c r="DZ47" s="9">
        <v>37</v>
      </c>
      <c r="EA47" s="9">
        <f t="shared" si="183"/>
        <v>58771</v>
      </c>
      <c r="EB47" s="9">
        <f t="shared" si="184"/>
        <v>68810</v>
      </c>
      <c r="EC47" s="9">
        <f t="shared" si="185"/>
        <v>122846</v>
      </c>
      <c r="ED47" s="9">
        <f t="shared" si="186"/>
        <v>149109</v>
      </c>
      <c r="EE47" s="9">
        <f t="shared" si="187"/>
        <v>152469</v>
      </c>
      <c r="EF47" s="9">
        <f t="shared" si="188"/>
        <v>120830</v>
      </c>
      <c r="EG47" s="11">
        <f t="shared" si="189"/>
        <v>8.7348309763909435E-2</v>
      </c>
      <c r="EH47" s="11">
        <f t="shared" si="190"/>
        <v>0.10226875831370247</v>
      </c>
      <c r="EI47" s="11">
        <f t="shared" si="191"/>
        <v>0.18257968149694948</v>
      </c>
      <c r="EJ47" s="11">
        <f t="shared" si="192"/>
        <v>0.22161302548173029</v>
      </c>
      <c r="EK47" s="11">
        <f t="shared" si="193"/>
        <v>0.22660682039430172</v>
      </c>
      <c r="EL47" s="11">
        <f t="shared" si="194"/>
        <v>0.17958340454940661</v>
      </c>
      <c r="EM47" s="9" t="e">
        <v>#N/A</v>
      </c>
      <c r="EN47" s="9" t="e">
        <v>#N/A</v>
      </c>
      <c r="EO47" s="14" t="e">
        <f t="shared" si="120"/>
        <v>#N/A</v>
      </c>
      <c r="EP47" s="9">
        <v>699161</v>
      </c>
      <c r="EQ47" s="9">
        <v>646703</v>
      </c>
      <c r="ER47" s="11">
        <f t="shared" si="58"/>
        <v>7.5029928728862161E-2</v>
      </c>
      <c r="ES47" s="9">
        <v>107048</v>
      </c>
      <c r="ET47" s="9" t="e">
        <v>#N/A</v>
      </c>
      <c r="EU47" s="9" t="e">
        <v>#N/A</v>
      </c>
      <c r="EV47" s="9" t="e">
        <v>#N/A</v>
      </c>
      <c r="EW47" s="9" t="e">
        <v>#N/A</v>
      </c>
      <c r="EX47" s="9" t="e">
        <v>#N/A</v>
      </c>
      <c r="EY47" s="9" t="e">
        <v>#N/A</v>
      </c>
      <c r="EZ47" s="13" t="e">
        <f t="shared" si="121"/>
        <v>#N/A</v>
      </c>
      <c r="FA47" s="13" t="e">
        <f t="shared" si="122"/>
        <v>#N/A</v>
      </c>
      <c r="FB47" s="13" t="e">
        <f t="shared" si="123"/>
        <v>#N/A</v>
      </c>
      <c r="FC47" s="13" t="e">
        <f t="shared" si="124"/>
        <v>#N/A</v>
      </c>
      <c r="FD47" s="13" t="e">
        <f t="shared" si="125"/>
        <v>#N/A</v>
      </c>
      <c r="FE47" s="13" t="e">
        <f t="shared" si="126"/>
        <v>#N/A</v>
      </c>
      <c r="FF47" s="9">
        <v>0</v>
      </c>
      <c r="FG47" s="9">
        <v>77543</v>
      </c>
      <c r="FH47" s="9">
        <v>918</v>
      </c>
      <c r="FI47" s="9">
        <v>33835</v>
      </c>
      <c r="FJ47" s="9">
        <v>1435</v>
      </c>
      <c r="FK47" s="9">
        <f t="shared" si="59"/>
        <v>77543</v>
      </c>
      <c r="FL47" s="9">
        <f t="shared" si="60"/>
        <v>34753</v>
      </c>
      <c r="FM47" s="9">
        <f t="shared" si="61"/>
        <v>1435</v>
      </c>
      <c r="FN47" s="9">
        <v>302954</v>
      </c>
      <c r="FO47" s="9">
        <v>146260</v>
      </c>
      <c r="FP47" s="9">
        <v>463310</v>
      </c>
      <c r="FQ47" s="9">
        <f t="shared" si="62"/>
        <v>156694</v>
      </c>
      <c r="FR47" s="8" t="e">
        <v>#N/A</v>
      </c>
      <c r="FS47" s="8" t="e">
        <v>#N/A</v>
      </c>
      <c r="FT47" s="13" t="e">
        <f t="shared" si="127"/>
        <v>#N/A</v>
      </c>
      <c r="FU47" s="8" t="e">
        <v>#N/A</v>
      </c>
      <c r="FV47" s="8" t="e">
        <v>#N/A</v>
      </c>
      <c r="FW47" s="8" t="e">
        <v>#N/A</v>
      </c>
      <c r="FX47" s="13" t="e">
        <f t="shared" si="128"/>
        <v>#N/A</v>
      </c>
      <c r="FY47" s="13" t="e">
        <f t="shared" si="129"/>
        <v>#N/A</v>
      </c>
      <c r="FZ47" s="17" t="e">
        <v>#N/A</v>
      </c>
      <c r="GA47" s="17" t="e">
        <v>#N/A</v>
      </c>
      <c r="GB47" s="17" t="e">
        <v>#N/A</v>
      </c>
      <c r="GC47" s="17" t="e">
        <v>#N/A</v>
      </c>
      <c r="GD47" s="17" t="e">
        <v>#N/A</v>
      </c>
      <c r="GE47" s="13" t="e">
        <f t="shared" si="63"/>
        <v>#N/A</v>
      </c>
      <c r="GF47" s="13" t="e">
        <f t="shared" si="64"/>
        <v>#N/A</v>
      </c>
      <c r="GG47" s="13" t="e">
        <f t="shared" si="65"/>
        <v>#N/A</v>
      </c>
      <c r="GH47" s="13" t="e">
        <f t="shared" si="66"/>
        <v>#N/A</v>
      </c>
      <c r="GI47" s="13" t="e">
        <f t="shared" si="67"/>
        <v>#N/A</v>
      </c>
      <c r="GJ47" t="e">
        <v>#N/A</v>
      </c>
      <c r="GK47" s="8" t="e">
        <v>#N/A</v>
      </c>
      <c r="GL47" s="8" t="e">
        <v>#N/A</v>
      </c>
      <c r="GM47" s="8" t="e">
        <v>#N/A</v>
      </c>
      <c r="GN47" s="8" t="e">
        <v>#N/A</v>
      </c>
      <c r="GO47" s="8" t="e">
        <v>#N/A</v>
      </c>
      <c r="GP47" s="13" t="e">
        <f t="shared" si="130"/>
        <v>#N/A</v>
      </c>
      <c r="GQ47" s="13" t="e">
        <f t="shared" si="131"/>
        <v>#N/A</v>
      </c>
      <c r="GR47" s="13" t="e">
        <f t="shared" si="132"/>
        <v>#N/A</v>
      </c>
      <c r="GS47" s="13" t="e">
        <f t="shared" si="133"/>
        <v>#N/A</v>
      </c>
      <c r="GT47" s="13" t="e">
        <f t="shared" si="134"/>
        <v>#N/A</v>
      </c>
      <c r="GU47" s="21">
        <v>221198.083051333</v>
      </c>
      <c r="GV47" s="21">
        <f>GU47*VLOOKUP(H47,'R-CPI-U-RS'!$A$44:$O$54,15,FALSE)</f>
        <v>268655.76000851236</v>
      </c>
      <c r="GW47" s="9">
        <v>1924</v>
      </c>
      <c r="GX47" s="9">
        <v>58</v>
      </c>
      <c r="GY47" s="9">
        <v>120</v>
      </c>
      <c r="GZ47" s="9">
        <v>6006</v>
      </c>
      <c r="HA47" s="9">
        <f t="shared" si="69"/>
        <v>6184</v>
      </c>
      <c r="HB47" s="8" t="e">
        <v>#N/A</v>
      </c>
      <c r="HC47" s="8" t="e">
        <v>#N/A</v>
      </c>
      <c r="HD47" s="8" t="e">
        <v>#N/A</v>
      </c>
      <c r="HE47" s="8" t="e">
        <v>#N/A</v>
      </c>
      <c r="HF47" s="8" t="e">
        <v>#N/A</v>
      </c>
      <c r="HG47" s="13" t="e">
        <f t="shared" si="135"/>
        <v>#N/A</v>
      </c>
      <c r="HH47" s="13" t="e">
        <f t="shared" si="179"/>
        <v>#N/A</v>
      </c>
      <c r="HI47" s="13" t="e">
        <f t="shared" si="180"/>
        <v>#N/A</v>
      </c>
      <c r="HJ47" s="13" t="e">
        <f t="shared" si="181"/>
        <v>#N/A</v>
      </c>
      <c r="HK47" s="13" t="e">
        <f t="shared" si="182"/>
        <v>#N/A</v>
      </c>
      <c r="HL47" s="5" t="e">
        <v>#N/A</v>
      </c>
      <c r="HM47" s="5" t="e">
        <f>HL47*VLOOKUP(H47,'R-CPI-U-RS'!$A$44:$O$54,15,FALSE)</f>
        <v>#N/A</v>
      </c>
      <c r="HN47" s="17" t="e">
        <v>#N/A</v>
      </c>
      <c r="HO47" s="17" t="e">
        <v>#N/A</v>
      </c>
      <c r="HP47" s="17" t="e">
        <v>#N/A</v>
      </c>
      <c r="HQ47" s="17" t="e">
        <v>#N/A</v>
      </c>
      <c r="HR47" s="17" t="e">
        <v>#N/A</v>
      </c>
      <c r="HS47" s="17" t="e">
        <v>#N/A</v>
      </c>
      <c r="HT47" s="13" t="e">
        <f t="shared" si="136"/>
        <v>#N/A</v>
      </c>
      <c r="HU47" s="13" t="e">
        <f t="shared" si="137"/>
        <v>#N/A</v>
      </c>
      <c r="HV47" s="13" t="e">
        <f t="shared" si="138"/>
        <v>#N/A</v>
      </c>
      <c r="HW47" s="13" t="e">
        <f t="shared" si="139"/>
        <v>#N/A</v>
      </c>
      <c r="HX47" s="13" t="e">
        <f t="shared" si="140"/>
        <v>#N/A</v>
      </c>
      <c r="HY47" s="13" t="e">
        <f t="shared" si="141"/>
        <v>#N/A</v>
      </c>
      <c r="HZ47" s="13" t="e">
        <v>#N/A</v>
      </c>
      <c r="IA47" s="17" t="e">
        <v>#N/A</v>
      </c>
      <c r="IB47" s="17" t="e">
        <v>#N/A</v>
      </c>
      <c r="IC47" s="17" t="e">
        <v>#N/A</v>
      </c>
      <c r="ID47" s="17" t="e">
        <v>#N/A</v>
      </c>
      <c r="IE47" s="17" t="e">
        <v>#N/A</v>
      </c>
      <c r="IF47" s="17" t="e">
        <v>#N/A</v>
      </c>
      <c r="IG47" s="13" t="e">
        <f t="shared" si="142"/>
        <v>#N/A</v>
      </c>
      <c r="IH47" s="13" t="e">
        <f t="shared" si="143"/>
        <v>#N/A</v>
      </c>
      <c r="II47" s="13" t="e">
        <f t="shared" si="144"/>
        <v>#N/A</v>
      </c>
      <c r="IJ47" s="13" t="e">
        <f t="shared" si="145"/>
        <v>#N/A</v>
      </c>
      <c r="IK47" s="13" t="e">
        <f t="shared" si="146"/>
        <v>#N/A</v>
      </c>
      <c r="IL47" s="13" t="e">
        <f t="shared" si="147"/>
        <v>#N/A</v>
      </c>
      <c r="IM47" s="13" t="e">
        <v>#N/A</v>
      </c>
      <c r="IN47" s="17" t="e">
        <v>#N/A</v>
      </c>
      <c r="IO47" s="17" t="e">
        <v>#N/A</v>
      </c>
      <c r="IP47" s="17" t="e">
        <v>#N/A</v>
      </c>
      <c r="IQ47" s="17" t="e">
        <v>#N/A</v>
      </c>
      <c r="IR47" s="17" t="e">
        <v>#N/A</v>
      </c>
      <c r="IS47" s="17" t="e">
        <v>#N/A</v>
      </c>
      <c r="IT47" s="17" t="e">
        <v>#N/A</v>
      </c>
      <c r="IU47" s="13" t="e">
        <f t="shared" si="148"/>
        <v>#N/A</v>
      </c>
      <c r="IV47" s="13" t="e">
        <f t="shared" si="149"/>
        <v>#N/A</v>
      </c>
      <c r="IW47" s="13" t="e">
        <f t="shared" si="150"/>
        <v>#N/A</v>
      </c>
      <c r="IX47" s="13" t="e">
        <f t="shared" si="151"/>
        <v>#N/A</v>
      </c>
      <c r="IY47" s="13" t="e">
        <f t="shared" si="152"/>
        <v>#N/A</v>
      </c>
      <c r="IZ47" s="13" t="e">
        <f t="shared" si="153"/>
        <v>#N/A</v>
      </c>
      <c r="JA47" s="17" t="e">
        <v>#N/A</v>
      </c>
      <c r="JB47" s="17" t="e">
        <v>#N/A</v>
      </c>
      <c r="JC47" s="17" t="e">
        <v>#N/A</v>
      </c>
      <c r="JD47" s="17" t="e">
        <v>#N/A</v>
      </c>
      <c r="JE47" s="17" t="e">
        <v>#N/A</v>
      </c>
      <c r="JF47" s="17" t="e">
        <v>#N/A</v>
      </c>
      <c r="JG47" s="17" t="e">
        <v>#N/A</v>
      </c>
      <c r="JH47" s="13" t="e">
        <f t="shared" si="74"/>
        <v>#N/A</v>
      </c>
      <c r="JI47" s="13" t="e">
        <f t="shared" si="75"/>
        <v>#N/A</v>
      </c>
      <c r="JJ47" s="13" t="e">
        <f t="shared" si="76"/>
        <v>#N/A</v>
      </c>
      <c r="JK47" s="13" t="e">
        <f t="shared" si="77"/>
        <v>#N/A</v>
      </c>
      <c r="JL47" s="13" t="e">
        <f t="shared" si="78"/>
        <v>#N/A</v>
      </c>
      <c r="JM47" s="13" t="e">
        <f t="shared" si="79"/>
        <v>#N/A</v>
      </c>
      <c r="JN47" s="1">
        <v>123</v>
      </c>
      <c r="JO47" s="1">
        <v>72</v>
      </c>
      <c r="JP47" s="1">
        <v>18</v>
      </c>
      <c r="JQ47" s="1">
        <v>30</v>
      </c>
      <c r="JR47" s="1">
        <v>1</v>
      </c>
      <c r="JS47" s="1">
        <v>1</v>
      </c>
      <c r="JT47" s="11">
        <f t="shared" si="80"/>
        <v>0.58536585365853655</v>
      </c>
      <c r="JU47" s="11">
        <f t="shared" si="81"/>
        <v>0.14634146341463414</v>
      </c>
      <c r="JV47" s="11">
        <f t="shared" si="82"/>
        <v>0.24390243902439024</v>
      </c>
      <c r="JW47" s="11">
        <f t="shared" si="83"/>
        <v>8.130081300813009E-3</v>
      </c>
      <c r="JX47" s="11">
        <f t="shared" si="84"/>
        <v>8.130081300813009E-3</v>
      </c>
      <c r="JY47" s="29">
        <f>(JN47/J47)*100000</f>
        <v>9.2864881597275968</v>
      </c>
      <c r="JZ47" s="9">
        <v>10322492</v>
      </c>
      <c r="KA47" s="9"/>
      <c r="KB47" s="9">
        <v>169856</v>
      </c>
      <c r="KC47" s="9"/>
      <c r="KD47" s="9"/>
      <c r="KE47" s="9"/>
      <c r="KF47" s="9"/>
      <c r="KG47" s="9"/>
      <c r="KH47" s="9">
        <f t="shared" si="85"/>
        <v>0</v>
      </c>
      <c r="KI47" s="9">
        <f t="shared" si="86"/>
        <v>169856</v>
      </c>
      <c r="KJ47" s="9">
        <f t="shared" si="87"/>
        <v>10492348</v>
      </c>
      <c r="KK47" t="e">
        <v>#N/A</v>
      </c>
      <c r="KL47" s="8" t="e">
        <v>#N/A</v>
      </c>
      <c r="KM47" s="8" t="e">
        <v>#N/A</v>
      </c>
      <c r="KN47" s="8" t="e">
        <v>#N/A</v>
      </c>
      <c r="KO47" s="8" t="e">
        <v>#N/A</v>
      </c>
      <c r="KP47" s="8" t="e">
        <v>#N/A</v>
      </c>
      <c r="KQ47" s="8" t="e">
        <v>#N/A</v>
      </c>
      <c r="KR47" s="8" t="e">
        <v>#N/A</v>
      </c>
      <c r="KS47" s="8" t="e">
        <v>#N/A</v>
      </c>
      <c r="KT47" s="13" t="e">
        <f t="shared" si="154"/>
        <v>#N/A</v>
      </c>
      <c r="KU47" s="13" t="e">
        <f t="shared" si="155"/>
        <v>#N/A</v>
      </c>
      <c r="KV47" s="13" t="e">
        <f t="shared" si="156"/>
        <v>#N/A</v>
      </c>
      <c r="KW47" s="13" t="e">
        <f t="shared" si="157"/>
        <v>#N/A</v>
      </c>
      <c r="KX47" s="17" t="e">
        <v>#N/A</v>
      </c>
      <c r="KY47" s="15" t="e">
        <f t="shared" si="158"/>
        <v>#N/A</v>
      </c>
      <c r="KZ47" s="8" t="e">
        <v>#N/A</v>
      </c>
      <c r="LA47" s="8" t="e">
        <v>#N/A</v>
      </c>
      <c r="LB47" s="8" t="e">
        <v>#N/A</v>
      </c>
      <c r="LC47" s="8" t="e">
        <v>#N/A</v>
      </c>
      <c r="LD47" s="8" t="e">
        <v>#N/A</v>
      </c>
      <c r="LE47" s="8" t="e">
        <v>#N/A</v>
      </c>
      <c r="LF47" s="13" t="e">
        <f t="shared" si="159"/>
        <v>#N/A</v>
      </c>
      <c r="LG47" s="13" t="e">
        <f t="shared" si="160"/>
        <v>#N/A</v>
      </c>
      <c r="LH47" s="13" t="e">
        <f t="shared" si="161"/>
        <v>#N/A</v>
      </c>
      <c r="LI47" s="13" t="e">
        <f t="shared" si="162"/>
        <v>#N/A</v>
      </c>
      <c r="LJ47" s="13" t="e">
        <f t="shared" si="163"/>
        <v>#N/A</v>
      </c>
      <c r="LK47" s="17" t="e">
        <v>#N/A</v>
      </c>
      <c r="LL47" s="17" t="e">
        <v>#N/A</v>
      </c>
      <c r="LM47" s="13" t="e">
        <f t="shared" si="195"/>
        <v>#N/A</v>
      </c>
      <c r="LN47" s="27" t="e">
        <v>#N/A</v>
      </c>
      <c r="LO47" s="27" t="e">
        <v>#N/A</v>
      </c>
      <c r="LP47" s="27" t="e">
        <v>#N/A</v>
      </c>
      <c r="LQ47" s="27" t="e">
        <v>#N/A</v>
      </c>
      <c r="LR47" s="27" t="e">
        <v>#N/A</v>
      </c>
      <c r="LS47" s="11" t="e">
        <f t="shared" si="90"/>
        <v>#N/A</v>
      </c>
      <c r="LT47" s="11" t="e">
        <f t="shared" si="91"/>
        <v>#N/A</v>
      </c>
      <c r="LU47" s="11" t="e">
        <f t="shared" si="92"/>
        <v>#N/A</v>
      </c>
      <c r="LV47" s="11" t="e">
        <f t="shared" si="93"/>
        <v>#N/A</v>
      </c>
      <c r="LW47" s="11" t="e">
        <f t="shared" si="94"/>
        <v>#N/A</v>
      </c>
      <c r="LX47" s="25">
        <v>532.41434596349995</v>
      </c>
      <c r="LY47" s="25">
        <v>385.16972679899999</v>
      </c>
      <c r="LZ47" s="25">
        <v>147.24461916449999</v>
      </c>
      <c r="MA47" s="25">
        <v>2486.4224828584101</v>
      </c>
      <c r="MB47" s="22">
        <v>0.72343979781755496</v>
      </c>
      <c r="MC47" s="22">
        <v>0.98627367886708595</v>
      </c>
      <c r="MD47" s="1">
        <v>366</v>
      </c>
      <c r="ME47" s="1">
        <v>232</v>
      </c>
      <c r="MF47" s="1">
        <v>132</v>
      </c>
      <c r="MG47" s="1">
        <v>2</v>
      </c>
      <c r="MH47" s="1">
        <v>0</v>
      </c>
      <c r="MI47" s="1">
        <v>0</v>
      </c>
      <c r="MJ47" s="11">
        <f t="shared" si="95"/>
        <v>0.63387978142076506</v>
      </c>
      <c r="MK47" s="11">
        <f t="shared" si="96"/>
        <v>0.36065573770491804</v>
      </c>
      <c r="ML47" s="11">
        <f t="shared" si="97"/>
        <v>5.4644808743169399E-3</v>
      </c>
      <c r="MM47" s="11">
        <f t="shared" si="98"/>
        <v>0</v>
      </c>
      <c r="MN47" s="11">
        <f t="shared" si="99"/>
        <v>0</v>
      </c>
      <c r="MO47" s="26" t="e">
        <v>#N/A</v>
      </c>
      <c r="MP47" s="26" t="e">
        <v>#N/A</v>
      </c>
      <c r="MQ47" s="26" t="e">
        <v>#N/A</v>
      </c>
      <c r="MR47" s="26" t="e">
        <v>#N/A</v>
      </c>
      <c r="MS47" s="9">
        <v>210192.45787280001</v>
      </c>
      <c r="MT47" s="9">
        <v>186.6</v>
      </c>
      <c r="MU47" s="9">
        <v>0</v>
      </c>
      <c r="MV47" s="9">
        <v>512787.8051</v>
      </c>
      <c r="MW47" s="9">
        <v>723166.86297280004</v>
      </c>
      <c r="MX47" s="13">
        <v>0.06</v>
      </c>
      <c r="MY47" s="13">
        <v>0.10350000000000001</v>
      </c>
      <c r="MZ47" s="13">
        <v>0.19450000000000001</v>
      </c>
      <c r="NA47" s="13">
        <v>0.111</v>
      </c>
      <c r="NB47" s="13">
        <v>0.36049999999999999</v>
      </c>
      <c r="NC47" s="8">
        <v>1962</v>
      </c>
      <c r="ND47" s="8">
        <v>3036</v>
      </c>
      <c r="NE47" s="8">
        <v>939</v>
      </c>
      <c r="NF47" s="8">
        <v>1577</v>
      </c>
      <c r="NG47" s="8">
        <v>4353</v>
      </c>
      <c r="NH47" s="38">
        <f t="shared" si="100"/>
        <v>0.16533243448217746</v>
      </c>
      <c r="NI47" s="38">
        <f t="shared" si="101"/>
        <v>0.25583551023847645</v>
      </c>
      <c r="NJ47" s="38">
        <f t="shared" si="102"/>
        <v>7.9126990814864753E-2</v>
      </c>
      <c r="NK47" s="38">
        <f t="shared" si="103"/>
        <v>0.13288952557512429</v>
      </c>
      <c r="NL47" s="38">
        <f t="shared" si="104"/>
        <v>0.36681553888935703</v>
      </c>
      <c r="NM47" s="8" t="e">
        <v>#N/A</v>
      </c>
      <c r="NN47" s="8" t="e">
        <v>#N/A</v>
      </c>
      <c r="NO47" s="11" t="e">
        <f t="shared" si="105"/>
        <v>#N/A</v>
      </c>
      <c r="NP47" s="13">
        <v>0.23</v>
      </c>
      <c r="NQ47" s="13">
        <v>0.22699999999999998</v>
      </c>
      <c r="NR47" s="13" t="e">
        <v>#N/A</v>
      </c>
      <c r="NS47" s="9">
        <v>1374</v>
      </c>
      <c r="NT47" s="39">
        <v>103.72754999999999</v>
      </c>
      <c r="NU47" s="8">
        <v>4276</v>
      </c>
      <c r="NV47" s="16">
        <v>324.73746</v>
      </c>
      <c r="NW47" s="8" t="e">
        <v>#N/A</v>
      </c>
      <c r="NX47" s="25" t="e">
        <v>#N/A</v>
      </c>
      <c r="NY47" s="39" t="e">
        <v>#N/A</v>
      </c>
    </row>
    <row r="48" spans="1:389" x14ac:dyDescent="0.25">
      <c r="A48" s="3" t="s">
        <v>48</v>
      </c>
      <c r="B48" s="3" t="s">
        <v>3</v>
      </c>
      <c r="C48" s="3" t="s">
        <v>79</v>
      </c>
      <c r="D48" s="3" t="s">
        <v>95</v>
      </c>
      <c r="E48" s="3" t="s">
        <v>21</v>
      </c>
      <c r="F48" s="3" t="s">
        <v>22</v>
      </c>
      <c r="G48" s="3">
        <v>39049</v>
      </c>
      <c r="H48" s="3">
        <v>2021</v>
      </c>
      <c r="I48" s="3" t="str">
        <f t="shared" si="53"/>
        <v>Sum of 2021</v>
      </c>
      <c r="J48" s="8">
        <v>1317840</v>
      </c>
      <c r="K48" s="8">
        <v>1321414</v>
      </c>
      <c r="L48" s="8">
        <v>307247</v>
      </c>
      <c r="M48" s="8">
        <v>359653</v>
      </c>
      <c r="N48" s="8">
        <v>487000</v>
      </c>
      <c r="O48" s="8">
        <v>167514</v>
      </c>
      <c r="P48" s="13">
        <f t="shared" si="106"/>
        <v>0.23251380717927916</v>
      </c>
      <c r="Q48" s="13">
        <f t="shared" si="107"/>
        <v>0.27217283909509055</v>
      </c>
      <c r="R48" s="13">
        <f t="shared" si="108"/>
        <v>0.36854460449185494</v>
      </c>
      <c r="S48" s="13">
        <f t="shared" si="109"/>
        <v>0.12676874923377535</v>
      </c>
      <c r="T48" s="15">
        <v>34.700000000000003</v>
      </c>
      <c r="U48" s="15">
        <v>34</v>
      </c>
      <c r="V48" s="15">
        <v>35.4</v>
      </c>
      <c r="W48" s="17">
        <v>786324</v>
      </c>
      <c r="X48" s="17">
        <v>304704</v>
      </c>
      <c r="Y48" s="17">
        <v>69401</v>
      </c>
      <c r="Z48" s="17">
        <v>8410</v>
      </c>
      <c r="AA48" s="17">
        <v>70843</v>
      </c>
      <c r="AB48" s="17">
        <v>81732</v>
      </c>
      <c r="AC48" s="17">
        <v>535090</v>
      </c>
      <c r="AD48" s="13">
        <f t="shared" si="196"/>
        <v>0.5950625617709514</v>
      </c>
      <c r="AE48" s="13">
        <f t="shared" si="197"/>
        <v>0.23058935352584428</v>
      </c>
      <c r="AF48" s="13">
        <f t="shared" si="198"/>
        <v>5.252025481794502E-2</v>
      </c>
      <c r="AG48" s="13">
        <f t="shared" si="199"/>
        <v>6.3643945046745381E-3</v>
      </c>
      <c r="AH48" s="13">
        <f t="shared" si="200"/>
        <v>5.3611510094489688E-2</v>
      </c>
      <c r="AI48" s="13">
        <f t="shared" si="201"/>
        <v>6.1851925286095046E-2</v>
      </c>
      <c r="AJ48" s="13">
        <f t="shared" si="202"/>
        <v>0.4049374382290486</v>
      </c>
      <c r="AK48" s="17">
        <v>549475</v>
      </c>
      <c r="AL48" s="17">
        <v>171487</v>
      </c>
      <c r="AM48" s="17">
        <v>181511</v>
      </c>
      <c r="AN48" s="17">
        <v>81354</v>
      </c>
      <c r="AO48" s="17">
        <v>115123</v>
      </c>
      <c r="AP48" s="13">
        <f t="shared" si="110"/>
        <v>0.31209245188589108</v>
      </c>
      <c r="AQ48" s="13">
        <f t="shared" si="164"/>
        <v>0.3303353200782565</v>
      </c>
      <c r="AR48" s="13">
        <f t="shared" si="165"/>
        <v>0.14805769143273123</v>
      </c>
      <c r="AS48" s="13">
        <f t="shared" si="166"/>
        <v>0.20951453660312117</v>
      </c>
      <c r="AT48" s="19">
        <v>2.36</v>
      </c>
      <c r="AU48" s="17">
        <v>1233843</v>
      </c>
      <c r="AV48" s="17">
        <v>1035174</v>
      </c>
      <c r="AW48" s="17">
        <v>54297</v>
      </c>
      <c r="AX48" s="17">
        <v>44501</v>
      </c>
      <c r="AY48" s="17">
        <v>29390</v>
      </c>
      <c r="AZ48" s="17">
        <v>70481</v>
      </c>
      <c r="BA48" s="13">
        <f t="shared" si="167"/>
        <v>0.83898356598043677</v>
      </c>
      <c r="BB48" s="13">
        <f t="shared" si="168"/>
        <v>4.4006409243315399E-2</v>
      </c>
      <c r="BC48" s="13">
        <f t="shared" si="169"/>
        <v>3.6066987453022795E-2</v>
      </c>
      <c r="BD48" s="13">
        <f t="shared" si="170"/>
        <v>2.381988632265207E-2</v>
      </c>
      <c r="BE48" s="13">
        <f t="shared" si="171"/>
        <v>5.7123151000573004E-2</v>
      </c>
      <c r="BF48" s="13">
        <f t="shared" si="9"/>
        <v>0.16101643401956328</v>
      </c>
      <c r="BG48" s="17">
        <v>1305087</v>
      </c>
      <c r="BH48" s="17">
        <v>1074283</v>
      </c>
      <c r="BI48" s="17">
        <v>155176</v>
      </c>
      <c r="BJ48" s="17">
        <v>39194</v>
      </c>
      <c r="BK48" s="17">
        <v>28240</v>
      </c>
      <c r="BL48" s="17">
        <v>8194</v>
      </c>
      <c r="BM48" s="13">
        <f t="shared" si="111"/>
        <v>0.82315048728552198</v>
      </c>
      <c r="BN48" s="13">
        <f t="shared" si="172"/>
        <v>0.11890088553483408</v>
      </c>
      <c r="BO48" s="13">
        <f t="shared" si="173"/>
        <v>3.0031714360805064E-2</v>
      </c>
      <c r="BP48" s="13">
        <f t="shared" si="174"/>
        <v>2.1638404183016151E-2</v>
      </c>
      <c r="BQ48" s="13">
        <f t="shared" si="175"/>
        <v>6.2785086358227455E-3</v>
      </c>
      <c r="BR48" s="13">
        <f t="shared" si="56"/>
        <v>0.17684951271447805</v>
      </c>
      <c r="BS48" s="17">
        <v>855619</v>
      </c>
      <c r="BT48" s="17">
        <v>278832</v>
      </c>
      <c r="BU48" s="17">
        <v>18700</v>
      </c>
      <c r="BV48" s="17">
        <v>168263</v>
      </c>
      <c r="BW48" s="13">
        <f t="shared" si="112"/>
        <v>0.64750259948812405</v>
      </c>
      <c r="BX48" s="13">
        <f t="shared" si="176"/>
        <v>0.21101032681657678</v>
      </c>
      <c r="BY48" s="13">
        <f t="shared" si="177"/>
        <v>1.415150740040593E-2</v>
      </c>
      <c r="BZ48" s="13">
        <f t="shared" si="178"/>
        <v>0.1273355662948932</v>
      </c>
      <c r="CA48" s="13">
        <f t="shared" si="113"/>
        <v>0.35249740051187595</v>
      </c>
      <c r="CB48" s="8">
        <v>1292793</v>
      </c>
      <c r="CC48" s="8">
        <v>183647</v>
      </c>
      <c r="CD48" s="13">
        <f t="shared" si="114"/>
        <v>0.14205445109928658</v>
      </c>
      <c r="CE48" s="8">
        <v>302743</v>
      </c>
      <c r="CF48" s="8">
        <v>61046</v>
      </c>
      <c r="CG48" s="13">
        <f t="shared" si="115"/>
        <v>0.20164297770716416</v>
      </c>
      <c r="CH48" s="5">
        <v>65988</v>
      </c>
      <c r="CI48" s="5">
        <f>CH48*VLOOKUP(H48,'R-CPI-U-RS'!$A$44:$O$54,15,FALSE)</f>
        <v>76451.52805611222</v>
      </c>
      <c r="CJ48" s="5">
        <v>116819996</v>
      </c>
      <c r="CK48" s="5">
        <v>106440681</v>
      </c>
      <c r="CL48" s="9">
        <v>30187</v>
      </c>
      <c r="CM48" s="9">
        <v>14742</v>
      </c>
      <c r="CN48" s="9">
        <v>5365</v>
      </c>
      <c r="CO48" s="9">
        <v>4296</v>
      </c>
      <c r="CP48" s="9">
        <v>3501</v>
      </c>
      <c r="CQ48" s="9">
        <v>1203</v>
      </c>
      <c r="CR48" s="9">
        <v>754</v>
      </c>
      <c r="CS48" s="9">
        <v>373</v>
      </c>
      <c r="CT48" s="20">
        <v>39616712000</v>
      </c>
      <c r="CU48" s="20">
        <f>CT48*VLOOKUP(H48,'R-CPI-U-RS'!$A$44:$P$54,16,FALSE)</f>
        <v>44588649052.104218</v>
      </c>
      <c r="CV48" s="9">
        <v>3049</v>
      </c>
      <c r="CW48" s="9">
        <v>1134880</v>
      </c>
      <c r="CX48" s="9">
        <v>93750</v>
      </c>
      <c r="CY48" s="9">
        <v>38560</v>
      </c>
      <c r="CZ48" s="9">
        <v>27214</v>
      </c>
      <c r="DA48" s="11">
        <f t="shared" si="116"/>
        <v>0.8767587244786017</v>
      </c>
      <c r="DB48" s="11">
        <f t="shared" si="117"/>
        <v>7.2427155663919454E-2</v>
      </c>
      <c r="DC48" s="11">
        <f t="shared" si="118"/>
        <v>2.97897719722745E-2</v>
      </c>
      <c r="DD48" s="11">
        <f t="shared" si="119"/>
        <v>2.1024347885204311E-2</v>
      </c>
      <c r="DE48" s="9">
        <v>642630</v>
      </c>
      <c r="DF48" s="9">
        <v>664660</v>
      </c>
      <c r="DG48" s="9">
        <v>90</v>
      </c>
      <c r="DH48" s="9">
        <v>139</v>
      </c>
      <c r="DI48" s="9">
        <v>6039</v>
      </c>
      <c r="DJ48" s="9">
        <v>27432</v>
      </c>
      <c r="DK48" s="9">
        <v>31198</v>
      </c>
      <c r="DL48" s="9">
        <v>30691</v>
      </c>
      <c r="DM48" s="9">
        <v>65312</v>
      </c>
      <c r="DN48" s="9">
        <v>49638</v>
      </c>
      <c r="DO48" s="9">
        <v>14774</v>
      </c>
      <c r="DP48" s="9">
        <v>57658</v>
      </c>
      <c r="DQ48" s="9">
        <v>13584</v>
      </c>
      <c r="DR48" s="9">
        <v>44447</v>
      </c>
      <c r="DS48" s="9">
        <v>27831</v>
      </c>
      <c r="DT48" s="9">
        <v>43682</v>
      </c>
      <c r="DU48" s="9">
        <v>12801</v>
      </c>
      <c r="DV48" s="9">
        <v>128592</v>
      </c>
      <c r="DW48" s="9">
        <v>8067</v>
      </c>
      <c r="DX48" s="9">
        <v>55774</v>
      </c>
      <c r="DY48" s="9">
        <v>24859</v>
      </c>
      <c r="DZ48" s="9">
        <v>22</v>
      </c>
      <c r="EA48" s="9">
        <f t="shared" si="183"/>
        <v>58859</v>
      </c>
      <c r="EB48" s="9">
        <f t="shared" si="184"/>
        <v>71242</v>
      </c>
      <c r="EC48" s="9">
        <f t="shared" si="185"/>
        <v>115960</v>
      </c>
      <c r="ED48" s="9">
        <f t="shared" si="186"/>
        <v>141393</v>
      </c>
      <c r="EE48" s="9">
        <f t="shared" si="187"/>
        <v>151680</v>
      </c>
      <c r="EF48" s="9">
        <f t="shared" si="188"/>
        <v>103496</v>
      </c>
      <c r="EG48" s="11">
        <f t="shared" si="189"/>
        <v>9.1590806529418173E-2</v>
      </c>
      <c r="EH48" s="11">
        <f t="shared" si="190"/>
        <v>0.11086005944322549</v>
      </c>
      <c r="EI48" s="11">
        <f t="shared" si="191"/>
        <v>0.18044597980175217</v>
      </c>
      <c r="EJ48" s="11">
        <f t="shared" si="192"/>
        <v>0.22002240791746416</v>
      </c>
      <c r="EK48" s="11">
        <f t="shared" si="193"/>
        <v>0.2360300639559311</v>
      </c>
      <c r="EL48" s="11">
        <f t="shared" si="194"/>
        <v>0.1610506823522089</v>
      </c>
      <c r="EM48" s="9">
        <v>1046269</v>
      </c>
      <c r="EN48" s="9">
        <v>722117</v>
      </c>
      <c r="EO48" s="14">
        <f t="shared" si="120"/>
        <v>0.69018292618819821</v>
      </c>
      <c r="EP48" s="9">
        <v>700459</v>
      </c>
      <c r="EQ48" s="9">
        <v>664660</v>
      </c>
      <c r="ER48" s="11">
        <f t="shared" si="58"/>
        <v>5.1107916380544759E-2</v>
      </c>
      <c r="ES48" s="9">
        <v>117491</v>
      </c>
      <c r="ET48" s="9">
        <v>887388</v>
      </c>
      <c r="EU48" s="9">
        <v>72481</v>
      </c>
      <c r="EV48" s="9">
        <v>209451</v>
      </c>
      <c r="EW48" s="9">
        <v>234765</v>
      </c>
      <c r="EX48" s="9">
        <v>142967</v>
      </c>
      <c r="EY48" s="9">
        <v>227724</v>
      </c>
      <c r="EZ48" s="13">
        <f t="shared" si="121"/>
        <v>8.1679040059139854E-2</v>
      </c>
      <c r="FA48" s="13">
        <f t="shared" si="122"/>
        <v>0.23603091319693303</v>
      </c>
      <c r="FB48" s="13">
        <f t="shared" si="123"/>
        <v>0.26455733005179244</v>
      </c>
      <c r="FC48" s="13">
        <f t="shared" si="124"/>
        <v>0.16110990908148409</v>
      </c>
      <c r="FD48" s="13">
        <f t="shared" si="125"/>
        <v>0.25662280761065059</v>
      </c>
      <c r="FE48" s="13">
        <f t="shared" si="126"/>
        <v>0.41773271669213469</v>
      </c>
      <c r="FF48" s="9">
        <v>0</v>
      </c>
      <c r="FG48" s="9">
        <v>78272</v>
      </c>
      <c r="FH48" s="9">
        <v>1133</v>
      </c>
      <c r="FI48" s="9">
        <v>30944</v>
      </c>
      <c r="FJ48" s="9">
        <v>1459</v>
      </c>
      <c r="FK48" s="9">
        <f t="shared" si="59"/>
        <v>78272</v>
      </c>
      <c r="FL48" s="9">
        <f t="shared" si="60"/>
        <v>32077</v>
      </c>
      <c r="FM48" s="9">
        <f t="shared" si="61"/>
        <v>1459</v>
      </c>
      <c r="FN48" s="9">
        <v>316822</v>
      </c>
      <c r="FO48" s="9">
        <v>154752</v>
      </c>
      <c r="FP48" s="9">
        <v>457913</v>
      </c>
      <c r="FQ48" s="9">
        <f t="shared" si="62"/>
        <v>162070</v>
      </c>
      <c r="FR48" s="8">
        <v>588978</v>
      </c>
      <c r="FS48" s="8">
        <v>39503</v>
      </c>
      <c r="FT48" s="13">
        <f t="shared" si="127"/>
        <v>6.7070416891632623E-2</v>
      </c>
      <c r="FU48" s="8">
        <v>549475</v>
      </c>
      <c r="FV48" s="8">
        <v>292466</v>
      </c>
      <c r="FW48" s="8">
        <v>257009</v>
      </c>
      <c r="FX48" s="13">
        <f t="shared" si="128"/>
        <v>0.53226443423267666</v>
      </c>
      <c r="FY48" s="13">
        <f t="shared" si="129"/>
        <v>0.46773556576732334</v>
      </c>
      <c r="FZ48" s="17">
        <v>132896</v>
      </c>
      <c r="GA48" s="17">
        <v>146509</v>
      </c>
      <c r="GB48" s="17">
        <v>159140</v>
      </c>
      <c r="GC48" s="17">
        <v>87889</v>
      </c>
      <c r="GD48" s="17">
        <v>62544</v>
      </c>
      <c r="GE48" s="13">
        <f t="shared" si="63"/>
        <v>0.22563830907096699</v>
      </c>
      <c r="GF48" s="13">
        <f t="shared" si="64"/>
        <v>0.24875122670116712</v>
      </c>
      <c r="GG48" s="13">
        <f t="shared" si="65"/>
        <v>0.27019684945787448</v>
      </c>
      <c r="GH48" s="13">
        <f t="shared" si="66"/>
        <v>0.14922289117759915</v>
      </c>
      <c r="GI48" s="13">
        <f t="shared" si="67"/>
        <v>0.10619072359239225</v>
      </c>
      <c r="GJ48">
        <v>1978</v>
      </c>
      <c r="GK48" s="8">
        <v>364821</v>
      </c>
      <c r="GL48" s="8">
        <v>64148</v>
      </c>
      <c r="GM48" s="8">
        <v>95685</v>
      </c>
      <c r="GN48" s="8">
        <v>58315</v>
      </c>
      <c r="GO48" s="8">
        <v>6009</v>
      </c>
      <c r="GP48" s="13">
        <f t="shared" si="130"/>
        <v>0.61941362835284175</v>
      </c>
      <c r="GQ48" s="13">
        <f t="shared" si="131"/>
        <v>0.10891408507618282</v>
      </c>
      <c r="GR48" s="13">
        <f t="shared" si="132"/>
        <v>0.16245937878834185</v>
      </c>
      <c r="GS48" s="13">
        <f t="shared" si="133"/>
        <v>9.9010489356138945E-2</v>
      </c>
      <c r="GT48" s="13">
        <f t="shared" si="134"/>
        <v>1.0202418426494707E-2</v>
      </c>
      <c r="GU48" s="21">
        <v>262635.42935686698</v>
      </c>
      <c r="GV48" s="21">
        <f>GU48*VLOOKUP(H48,'R-CPI-U-RS'!$A$44:$O$54,15,FALSE)</f>
        <v>304280.77674737218</v>
      </c>
      <c r="GW48" s="9">
        <v>2288</v>
      </c>
      <c r="GX48" s="9">
        <v>24</v>
      </c>
      <c r="GY48" s="9">
        <v>49</v>
      </c>
      <c r="GZ48" s="9">
        <v>4291</v>
      </c>
      <c r="HA48" s="9">
        <f t="shared" si="69"/>
        <v>4364</v>
      </c>
      <c r="HB48" s="8">
        <v>41290</v>
      </c>
      <c r="HC48" s="8">
        <v>157654</v>
      </c>
      <c r="HD48" s="8">
        <v>192890</v>
      </c>
      <c r="HE48" s="8">
        <v>149876</v>
      </c>
      <c r="HF48" s="8">
        <v>7765</v>
      </c>
      <c r="HG48" s="13">
        <f t="shared" si="135"/>
        <v>7.5144456071704807E-2</v>
      </c>
      <c r="HH48" s="13">
        <f t="shared" si="179"/>
        <v>0.28691751217070838</v>
      </c>
      <c r="HI48" s="13">
        <f t="shared" si="180"/>
        <v>0.35104417853405523</v>
      </c>
      <c r="HJ48" s="13">
        <f t="shared" si="181"/>
        <v>0.27276218208289732</v>
      </c>
      <c r="HK48" s="13">
        <f t="shared" si="182"/>
        <v>1.4131671140634242E-2</v>
      </c>
      <c r="HL48" s="5">
        <v>1158</v>
      </c>
      <c r="HM48" s="5">
        <f>HL48*VLOOKUP(H48,'R-CPI-U-RS'!$A$44:$O$54,15,FALSE)</f>
        <v>1341.620741482966</v>
      </c>
      <c r="HN48" s="17">
        <v>53535</v>
      </c>
      <c r="HO48" s="17">
        <v>116824</v>
      </c>
      <c r="HP48" s="17">
        <v>64498</v>
      </c>
      <c r="HQ48" s="17">
        <v>21982</v>
      </c>
      <c r="HR48" s="17">
        <v>34162</v>
      </c>
      <c r="HS48" s="17">
        <v>1465</v>
      </c>
      <c r="HT48" s="13">
        <f t="shared" si="136"/>
        <v>0.18304691827426095</v>
      </c>
      <c r="HU48" s="13">
        <f t="shared" si="137"/>
        <v>0.39944472177962564</v>
      </c>
      <c r="HV48" s="13">
        <f t="shared" si="138"/>
        <v>0.22053161735039287</v>
      </c>
      <c r="HW48" s="13">
        <f t="shared" si="139"/>
        <v>7.5160873400668793E-2</v>
      </c>
      <c r="HX48" s="13">
        <f t="shared" si="140"/>
        <v>0.11680673992874385</v>
      </c>
      <c r="HY48" s="13">
        <f t="shared" si="141"/>
        <v>5.0091292663078787E-3</v>
      </c>
      <c r="HZ48" s="13">
        <v>0.17699999999999999</v>
      </c>
      <c r="IA48" s="17">
        <v>9472</v>
      </c>
      <c r="IB48" s="17">
        <v>56233</v>
      </c>
      <c r="IC48" s="17">
        <v>70284</v>
      </c>
      <c r="ID48" s="17">
        <v>36707</v>
      </c>
      <c r="IE48" s="17">
        <v>70367</v>
      </c>
      <c r="IF48" s="17">
        <v>13946</v>
      </c>
      <c r="IG48" s="13">
        <f t="shared" si="142"/>
        <v>3.6854740495469031E-2</v>
      </c>
      <c r="IH48" s="13">
        <f t="shared" si="143"/>
        <v>0.21879778529156566</v>
      </c>
      <c r="II48" s="13">
        <f t="shared" si="144"/>
        <v>0.2734690224855939</v>
      </c>
      <c r="IJ48" s="13">
        <f t="shared" si="145"/>
        <v>0.14282379216292038</v>
      </c>
      <c r="IK48" s="13">
        <f t="shared" si="146"/>
        <v>0.27379196837464836</v>
      </c>
      <c r="IL48" s="13">
        <f t="shared" si="147"/>
        <v>5.4262691189802689E-2</v>
      </c>
      <c r="IM48" s="13">
        <v>0.27899999999999997</v>
      </c>
      <c r="IN48" s="17">
        <v>744194</v>
      </c>
      <c r="IO48" s="17">
        <v>508094</v>
      </c>
      <c r="IP48" s="17">
        <v>43204</v>
      </c>
      <c r="IQ48" s="17">
        <v>8139</v>
      </c>
      <c r="IR48" s="17">
        <v>10858</v>
      </c>
      <c r="IS48" s="17">
        <v>11557</v>
      </c>
      <c r="IT48" s="17">
        <v>162342</v>
      </c>
      <c r="IU48" s="13">
        <f t="shared" si="148"/>
        <v>0.68274401567333254</v>
      </c>
      <c r="IV48" s="13">
        <f t="shared" si="149"/>
        <v>5.8054754539810856E-2</v>
      </c>
      <c r="IW48" s="13">
        <f t="shared" si="150"/>
        <v>1.0936664364399605E-2</v>
      </c>
      <c r="IX48" s="13">
        <f t="shared" si="151"/>
        <v>1.459028156636576E-2</v>
      </c>
      <c r="IY48" s="13">
        <f t="shared" si="152"/>
        <v>1.5529552777904685E-2</v>
      </c>
      <c r="IZ48" s="13">
        <f t="shared" si="153"/>
        <v>0.2181447310781866</v>
      </c>
      <c r="JA48" s="17">
        <v>744194</v>
      </c>
      <c r="JB48" s="17">
        <v>508094</v>
      </c>
      <c r="JC48" s="17">
        <v>43204</v>
      </c>
      <c r="JD48" s="17">
        <v>8139</v>
      </c>
      <c r="JE48" s="17">
        <v>13944</v>
      </c>
      <c r="JF48" s="17">
        <v>8471</v>
      </c>
      <c r="JG48" s="17">
        <v>162342</v>
      </c>
      <c r="JH48" s="13">
        <f t="shared" si="74"/>
        <v>0.68274401567333254</v>
      </c>
      <c r="JI48" s="13">
        <f t="shared" si="75"/>
        <v>5.8054754539810856E-2</v>
      </c>
      <c r="JJ48" s="13">
        <f t="shared" si="76"/>
        <v>1.0936664364399605E-2</v>
      </c>
      <c r="JK48" s="13">
        <f t="shared" si="77"/>
        <v>1.8737049747780822E-2</v>
      </c>
      <c r="JL48" s="13">
        <f t="shared" si="78"/>
        <v>1.1382784596489625E-2</v>
      </c>
      <c r="JM48" s="13">
        <f t="shared" si="79"/>
        <v>0.2181447310781866</v>
      </c>
      <c r="JN48" s="1">
        <v>125</v>
      </c>
      <c r="JO48" s="1">
        <v>68</v>
      </c>
      <c r="JP48" s="1">
        <v>21</v>
      </c>
      <c r="JQ48" s="1">
        <v>30</v>
      </c>
      <c r="JR48" s="1">
        <v>4</v>
      </c>
      <c r="JS48" s="1">
        <v>0</v>
      </c>
      <c r="JT48" s="11">
        <f t="shared" si="80"/>
        <v>0.54400000000000004</v>
      </c>
      <c r="JU48" s="11">
        <f t="shared" si="81"/>
        <v>0.16800000000000001</v>
      </c>
      <c r="JV48" s="11">
        <f t="shared" si="82"/>
        <v>0.24</v>
      </c>
      <c r="JW48" s="11">
        <f t="shared" si="83"/>
        <v>3.2000000000000001E-2</v>
      </c>
      <c r="JX48" s="11">
        <f t="shared" si="84"/>
        <v>0</v>
      </c>
      <c r="JY48" s="29">
        <f>(JN48/J48)*100000</f>
        <v>9.4852182359011721</v>
      </c>
      <c r="JZ48" s="9">
        <v>8899769</v>
      </c>
      <c r="KA48" s="9"/>
      <c r="KB48" s="9">
        <v>242445</v>
      </c>
      <c r="KC48" s="9"/>
      <c r="KD48" s="9"/>
      <c r="KE48" s="9"/>
      <c r="KF48" s="9"/>
      <c r="KG48" s="9"/>
      <c r="KH48" s="9">
        <f t="shared" si="85"/>
        <v>0</v>
      </c>
      <c r="KI48" s="9">
        <f t="shared" si="86"/>
        <v>242445</v>
      </c>
      <c r="KJ48" s="9">
        <f t="shared" si="87"/>
        <v>9142214</v>
      </c>
      <c r="KK48" t="e">
        <v>#N/A</v>
      </c>
      <c r="KL48" s="8" t="e">
        <v>#N/A</v>
      </c>
      <c r="KM48" s="8" t="e">
        <v>#N/A</v>
      </c>
      <c r="KN48" s="8" t="e">
        <v>#N/A</v>
      </c>
      <c r="KO48" s="8">
        <v>506780</v>
      </c>
      <c r="KP48" s="8">
        <v>135496</v>
      </c>
      <c r="KQ48" s="8">
        <v>261527</v>
      </c>
      <c r="KR48" s="8">
        <v>94320</v>
      </c>
      <c r="KS48" s="8">
        <v>15437</v>
      </c>
      <c r="KT48" s="13">
        <f t="shared" si="154"/>
        <v>0.26736651012273571</v>
      </c>
      <c r="KU48" s="13">
        <f t="shared" si="155"/>
        <v>0.51605627688543354</v>
      </c>
      <c r="KV48" s="13">
        <f t="shared" si="156"/>
        <v>0.1861162634673823</v>
      </c>
      <c r="KW48" s="13">
        <f t="shared" si="157"/>
        <v>3.0460949524448479E-2</v>
      </c>
      <c r="KX48" s="17">
        <v>10803865</v>
      </c>
      <c r="KY48" s="15">
        <f t="shared" si="158"/>
        <v>21.318649117960454</v>
      </c>
      <c r="KZ48" s="8">
        <v>664164</v>
      </c>
      <c r="LA48" s="8">
        <v>18890</v>
      </c>
      <c r="LB48" s="8">
        <v>170940</v>
      </c>
      <c r="LC48" s="8">
        <v>309836</v>
      </c>
      <c r="LD48" s="8">
        <v>105668</v>
      </c>
      <c r="LE48" s="8">
        <v>58830</v>
      </c>
      <c r="LF48" s="13">
        <f t="shared" si="159"/>
        <v>2.8441770406104516E-2</v>
      </c>
      <c r="LG48" s="13">
        <f t="shared" si="160"/>
        <v>0.25737619021807867</v>
      </c>
      <c r="LH48" s="13">
        <f t="shared" si="161"/>
        <v>0.46650526074885118</v>
      </c>
      <c r="LI48" s="13">
        <f t="shared" si="162"/>
        <v>0.15909925861684765</v>
      </c>
      <c r="LJ48" s="13">
        <f t="shared" si="163"/>
        <v>8.8577520010117983E-2</v>
      </c>
      <c r="LK48" s="17" t="e">
        <v>#N/A</v>
      </c>
      <c r="LL48" s="17" t="e">
        <v>#N/A</v>
      </c>
      <c r="LM48" s="13" t="e">
        <f t="shared" si="195"/>
        <v>#N/A</v>
      </c>
      <c r="LN48" s="27" t="e">
        <v>#N/A</v>
      </c>
      <c r="LO48" s="27" t="e">
        <v>#N/A</v>
      </c>
      <c r="LP48" s="27" t="e">
        <v>#N/A</v>
      </c>
      <c r="LQ48" s="27" t="e">
        <v>#N/A</v>
      </c>
      <c r="LR48" s="27" t="e">
        <v>#N/A</v>
      </c>
      <c r="LS48" s="11" t="e">
        <f t="shared" si="90"/>
        <v>#N/A</v>
      </c>
      <c r="LT48" s="11" t="e">
        <f t="shared" si="91"/>
        <v>#N/A</v>
      </c>
      <c r="LU48" s="11" t="e">
        <f t="shared" si="92"/>
        <v>#N/A</v>
      </c>
      <c r="LV48" s="11" t="e">
        <f t="shared" si="93"/>
        <v>#N/A</v>
      </c>
      <c r="LW48" s="11" t="e">
        <f t="shared" si="94"/>
        <v>#N/A</v>
      </c>
      <c r="LX48" s="25" t="e">
        <v>#N/A</v>
      </c>
      <c r="LY48" s="25" t="e">
        <v>#N/A</v>
      </c>
      <c r="LZ48" s="25" t="e">
        <v>#N/A</v>
      </c>
      <c r="MA48" s="25" t="e">
        <v>#N/A</v>
      </c>
      <c r="MB48" s="22" t="e">
        <v>#N/A</v>
      </c>
      <c r="MC48" s="22" t="e">
        <v>#N/A</v>
      </c>
      <c r="MD48" s="1">
        <v>365</v>
      </c>
      <c r="ME48" s="1">
        <v>170</v>
      </c>
      <c r="MF48" s="1">
        <v>195</v>
      </c>
      <c r="MG48" s="1">
        <v>0</v>
      </c>
      <c r="MH48" s="1">
        <v>0</v>
      </c>
      <c r="MI48" s="1">
        <v>0</v>
      </c>
      <c r="MJ48" s="11">
        <f t="shared" si="95"/>
        <v>0.46575342465753422</v>
      </c>
      <c r="MK48" s="11">
        <f t="shared" si="96"/>
        <v>0.53424657534246578</v>
      </c>
      <c r="ML48" s="11">
        <f t="shared" si="97"/>
        <v>0</v>
      </c>
      <c r="MM48" s="11">
        <f t="shared" si="98"/>
        <v>0</v>
      </c>
      <c r="MN48" s="11">
        <f t="shared" si="99"/>
        <v>0</v>
      </c>
      <c r="MO48" s="26" t="e">
        <v>#N/A</v>
      </c>
      <c r="MP48" s="26" t="e">
        <v>#N/A</v>
      </c>
      <c r="MQ48" s="26" t="e">
        <v>#N/A</v>
      </c>
      <c r="MR48" s="26" t="e">
        <v>#N/A</v>
      </c>
      <c r="MS48" s="9">
        <v>172207.8437343</v>
      </c>
      <c r="MT48" s="9">
        <v>178.32</v>
      </c>
      <c r="MU48" s="9">
        <v>0</v>
      </c>
      <c r="MV48" s="9">
        <v>502369.60759999999</v>
      </c>
      <c r="MW48" s="9">
        <v>674755.77133430005</v>
      </c>
      <c r="MX48" s="13">
        <v>5.5500000000000001E-2</v>
      </c>
      <c r="MY48" s="13">
        <v>0.10249999999999999</v>
      </c>
      <c r="MZ48" s="13">
        <v>0.17</v>
      </c>
      <c r="NA48" s="13">
        <v>0.11</v>
      </c>
      <c r="NB48" s="13">
        <v>0.35749999999999998</v>
      </c>
      <c r="NC48" s="8">
        <v>1996</v>
      </c>
      <c r="ND48" s="8">
        <v>3084</v>
      </c>
      <c r="NE48" s="8">
        <v>892</v>
      </c>
      <c r="NF48" s="8">
        <v>1692</v>
      </c>
      <c r="NG48" s="8">
        <v>4205</v>
      </c>
      <c r="NH48" s="38">
        <f t="shared" si="100"/>
        <v>0.16816918021737298</v>
      </c>
      <c r="NI48" s="38">
        <f t="shared" si="101"/>
        <v>0.25983654899317549</v>
      </c>
      <c r="NJ48" s="38">
        <f t="shared" si="102"/>
        <v>7.5153761900749849E-2</v>
      </c>
      <c r="NK48" s="38">
        <f t="shared" si="103"/>
        <v>0.1425562389417811</v>
      </c>
      <c r="NL48" s="38">
        <f t="shared" si="104"/>
        <v>0.35428426994692053</v>
      </c>
      <c r="NM48" s="8">
        <v>1314080</v>
      </c>
      <c r="NN48" s="8">
        <v>149479</v>
      </c>
      <c r="NO48" s="11">
        <f t="shared" si="105"/>
        <v>0.11375182637282358</v>
      </c>
      <c r="NP48" s="13">
        <v>0.23499999999999999</v>
      </c>
      <c r="NQ48" s="13">
        <v>0.251</v>
      </c>
      <c r="NR48" s="13" t="e">
        <v>#N/A</v>
      </c>
      <c r="NS48" s="9">
        <v>1342</v>
      </c>
      <c r="NT48" s="39">
        <v>101.55787999999998</v>
      </c>
      <c r="NU48" s="8">
        <v>4750</v>
      </c>
      <c r="NV48" s="16">
        <v>358.59233</v>
      </c>
      <c r="NW48" s="8" t="e">
        <v>#N/A</v>
      </c>
      <c r="NX48" s="25" t="e">
        <v>#N/A</v>
      </c>
      <c r="NY48" s="39" t="e">
        <v>#N/A</v>
      </c>
    </row>
    <row r="49" spans="1:389" x14ac:dyDescent="0.25">
      <c r="A49" s="3" t="s">
        <v>48</v>
      </c>
      <c r="B49" s="3" t="s">
        <v>3</v>
      </c>
      <c r="C49" s="3" t="s">
        <v>79</v>
      </c>
      <c r="D49" s="3" t="s">
        <v>95</v>
      </c>
      <c r="E49" s="3" t="s">
        <v>21</v>
      </c>
      <c r="F49" s="3" t="s">
        <v>22</v>
      </c>
      <c r="G49" s="3">
        <v>39049</v>
      </c>
      <c r="H49" s="3">
        <v>2022</v>
      </c>
      <c r="I49" s="3" t="str">
        <f t="shared" si="53"/>
        <v>Sum of 2022</v>
      </c>
      <c r="J49" s="8">
        <v>1327687</v>
      </c>
      <c r="K49" s="8">
        <v>1321820</v>
      </c>
      <c r="L49" s="8">
        <v>302915</v>
      </c>
      <c r="M49" s="8">
        <v>359703</v>
      </c>
      <c r="N49" s="8">
        <v>484383</v>
      </c>
      <c r="O49" s="8">
        <v>174819</v>
      </c>
      <c r="P49" s="13">
        <f t="shared" si="106"/>
        <v>0.22916509055695936</v>
      </c>
      <c r="Q49" s="13">
        <f t="shared" si="107"/>
        <v>0.27212706722549213</v>
      </c>
      <c r="R49" s="13">
        <f t="shared" si="108"/>
        <v>0.36645155921381128</v>
      </c>
      <c r="S49" s="13">
        <f t="shared" si="109"/>
        <v>0.13225628300373726</v>
      </c>
      <c r="T49" s="15">
        <v>34.9</v>
      </c>
      <c r="U49" s="15">
        <v>34.200000000000003</v>
      </c>
      <c r="V49" s="15">
        <v>35.6</v>
      </c>
      <c r="W49" s="17">
        <v>778723</v>
      </c>
      <c r="X49" s="17">
        <v>289807</v>
      </c>
      <c r="Y49" s="17">
        <v>75866</v>
      </c>
      <c r="Z49" s="17">
        <v>6687</v>
      </c>
      <c r="AA49" s="17">
        <v>86150</v>
      </c>
      <c r="AB49" s="17">
        <v>84587</v>
      </c>
      <c r="AC49" s="17">
        <v>543097</v>
      </c>
      <c r="AD49" s="13">
        <f t="shared" si="196"/>
        <v>0.58912938221543021</v>
      </c>
      <c r="AE49" s="13">
        <f t="shared" si="197"/>
        <v>0.21924846045603788</v>
      </c>
      <c r="AF49" s="13">
        <f t="shared" si="198"/>
        <v>5.7395106746758261E-2</v>
      </c>
      <c r="AG49" s="13">
        <f t="shared" si="199"/>
        <v>5.0589338941762112E-3</v>
      </c>
      <c r="AH49" s="13">
        <f t="shared" si="200"/>
        <v>6.5175288617209601E-2</v>
      </c>
      <c r="AI49" s="13">
        <f t="shared" si="201"/>
        <v>6.3992828070387794E-2</v>
      </c>
      <c r="AJ49" s="13">
        <f t="shared" si="202"/>
        <v>0.41087061778456974</v>
      </c>
      <c r="AK49" s="17">
        <v>550153</v>
      </c>
      <c r="AL49" s="17">
        <v>186591</v>
      </c>
      <c r="AM49" s="17">
        <v>186623</v>
      </c>
      <c r="AN49" s="17">
        <v>78003</v>
      </c>
      <c r="AO49" s="17">
        <v>98936</v>
      </c>
      <c r="AP49" s="13">
        <f t="shared" si="110"/>
        <v>0.33916201493039211</v>
      </c>
      <c r="AQ49" s="13">
        <f t="shared" si="164"/>
        <v>0.33922018056795111</v>
      </c>
      <c r="AR49" s="13">
        <f t="shared" si="165"/>
        <v>0.14178419457859903</v>
      </c>
      <c r="AS49" s="13">
        <f t="shared" si="166"/>
        <v>0.17983360992305777</v>
      </c>
      <c r="AT49" s="19">
        <v>2.35</v>
      </c>
      <c r="AU49" s="17">
        <v>1236403</v>
      </c>
      <c r="AV49" s="17">
        <v>1038015</v>
      </c>
      <c r="AW49" s="17">
        <v>56793</v>
      </c>
      <c r="AX49" s="17">
        <v>50727</v>
      </c>
      <c r="AY49" s="17">
        <v>27417</v>
      </c>
      <c r="AZ49" s="17">
        <v>63451</v>
      </c>
      <c r="BA49" s="13">
        <f t="shared" si="167"/>
        <v>0.83954422627573699</v>
      </c>
      <c r="BB49" s="13">
        <f t="shared" si="168"/>
        <v>4.5934052246718912E-2</v>
      </c>
      <c r="BC49" s="13">
        <f t="shared" si="169"/>
        <v>4.1027884921016854E-2</v>
      </c>
      <c r="BD49" s="13">
        <f t="shared" si="170"/>
        <v>2.2174808699105389E-2</v>
      </c>
      <c r="BE49" s="13">
        <f t="shared" si="171"/>
        <v>5.1319027857421894E-2</v>
      </c>
      <c r="BF49" s="13">
        <f t="shared" si="9"/>
        <v>0.16045577372426303</v>
      </c>
      <c r="BG49" s="17">
        <v>1304854</v>
      </c>
      <c r="BH49" s="17">
        <v>1077052</v>
      </c>
      <c r="BI49" s="17">
        <v>147144</v>
      </c>
      <c r="BJ49" s="17">
        <v>35437</v>
      </c>
      <c r="BK49" s="17">
        <v>31853</v>
      </c>
      <c r="BL49" s="17">
        <v>13368</v>
      </c>
      <c r="BM49" s="13">
        <f t="shared" si="111"/>
        <v>0.82541954885374147</v>
      </c>
      <c r="BN49" s="13">
        <f t="shared" si="172"/>
        <v>0.11276663902628187</v>
      </c>
      <c r="BO49" s="13">
        <f t="shared" si="173"/>
        <v>2.7157827619028643E-2</v>
      </c>
      <c r="BP49" s="13">
        <f t="shared" si="174"/>
        <v>2.4411160175774455E-2</v>
      </c>
      <c r="BQ49" s="13">
        <f t="shared" si="175"/>
        <v>1.0244824325173544E-2</v>
      </c>
      <c r="BR49" s="13">
        <f t="shared" si="56"/>
        <v>0.1745804511462585</v>
      </c>
      <c r="BS49" s="17">
        <v>851234</v>
      </c>
      <c r="BT49" s="17">
        <v>288195</v>
      </c>
      <c r="BU49" s="17">
        <v>15955</v>
      </c>
      <c r="BV49" s="17">
        <v>166436</v>
      </c>
      <c r="BW49" s="13">
        <f t="shared" si="112"/>
        <v>0.64398632188951599</v>
      </c>
      <c r="BX49" s="13">
        <f t="shared" si="176"/>
        <v>0.21802892980889985</v>
      </c>
      <c r="BY49" s="13">
        <f t="shared" si="177"/>
        <v>1.2070478582560409E-2</v>
      </c>
      <c r="BZ49" s="13">
        <f t="shared" si="178"/>
        <v>0.12591426971902378</v>
      </c>
      <c r="CA49" s="13">
        <f t="shared" si="113"/>
        <v>0.35601367811048401</v>
      </c>
      <c r="CB49" s="8">
        <v>1293222</v>
      </c>
      <c r="CC49" s="8">
        <v>194696</v>
      </c>
      <c r="CD49" s="13">
        <f t="shared" si="114"/>
        <v>0.15055110414143899</v>
      </c>
      <c r="CE49" s="8">
        <v>299099</v>
      </c>
      <c r="CF49" s="8">
        <v>63690</v>
      </c>
      <c r="CG49" s="13">
        <f t="shared" si="115"/>
        <v>0.21293952838357869</v>
      </c>
      <c r="CH49" s="5">
        <v>69681</v>
      </c>
      <c r="CI49" s="5">
        <f>CH49*VLOOKUP(H49,'R-CPI-U-RS'!$A$44:$O$54,15,FALSE)</f>
        <v>74687.050984936272</v>
      </c>
      <c r="CJ49" s="5">
        <v>125740876</v>
      </c>
      <c r="CK49" s="5">
        <v>107570812</v>
      </c>
      <c r="CL49" s="9">
        <v>30441</v>
      </c>
      <c r="CM49" s="9">
        <v>14504</v>
      </c>
      <c r="CN49" s="9">
        <v>5444</v>
      </c>
      <c r="CO49" s="9">
        <v>4426</v>
      </c>
      <c r="CP49" s="9">
        <v>3618</v>
      </c>
      <c r="CQ49" s="9">
        <v>1300</v>
      </c>
      <c r="CR49" s="9">
        <v>814</v>
      </c>
      <c r="CS49" s="9">
        <v>385</v>
      </c>
      <c r="CT49" s="20">
        <v>42774932000</v>
      </c>
      <c r="CU49" s="20">
        <f>CT49*VLOOKUP(H49,'R-CPI-U-RS'!$A$44:$P$54,16,FALSE)</f>
        <v>44539459901.738121</v>
      </c>
      <c r="CV49" s="9">
        <v>2977</v>
      </c>
      <c r="CW49" s="9">
        <v>1143310</v>
      </c>
      <c r="CX49" s="9">
        <v>94618</v>
      </c>
      <c r="CY49" s="9">
        <v>35603</v>
      </c>
      <c r="CZ49" s="9">
        <v>18951</v>
      </c>
      <c r="DA49" s="11">
        <f t="shared" si="116"/>
        <v>0.88458485301922962</v>
      </c>
      <c r="DB49" s="11">
        <f t="shared" si="117"/>
        <v>7.3206435370086392E-2</v>
      </c>
      <c r="DC49" s="11">
        <f t="shared" si="118"/>
        <v>2.7546225015125936E-2</v>
      </c>
      <c r="DD49" s="11">
        <f t="shared" si="119"/>
        <v>1.4662486595558005E-2</v>
      </c>
      <c r="DE49" s="9">
        <v>673608</v>
      </c>
      <c r="DF49" s="9">
        <v>676052</v>
      </c>
      <c r="DG49" s="9">
        <v>80</v>
      </c>
      <c r="DH49" s="9">
        <v>157</v>
      </c>
      <c r="DI49" s="9">
        <v>5331</v>
      </c>
      <c r="DJ49" s="9">
        <v>30882</v>
      </c>
      <c r="DK49" s="9">
        <v>33038</v>
      </c>
      <c r="DL49" s="9">
        <v>32096</v>
      </c>
      <c r="DM49" s="9">
        <v>66637</v>
      </c>
      <c r="DN49" s="9">
        <v>50964</v>
      </c>
      <c r="DO49" s="9">
        <v>14430</v>
      </c>
      <c r="DP49" s="9">
        <v>52244</v>
      </c>
      <c r="DQ49" s="9">
        <v>15357</v>
      </c>
      <c r="DR49" s="9">
        <v>48427</v>
      </c>
      <c r="DS49" s="9">
        <v>28127</v>
      </c>
      <c r="DT49" s="9">
        <v>45725</v>
      </c>
      <c r="DU49" s="9">
        <v>13810</v>
      </c>
      <c r="DV49" s="9">
        <v>134745</v>
      </c>
      <c r="DW49" s="9">
        <v>10255</v>
      </c>
      <c r="DX49" s="9">
        <v>63389</v>
      </c>
      <c r="DY49" s="9">
        <v>27905</v>
      </c>
      <c r="DZ49" s="9">
        <v>9</v>
      </c>
      <c r="EA49" s="9">
        <f t="shared" si="183"/>
        <v>64157</v>
      </c>
      <c r="EB49" s="9">
        <f t="shared" si="184"/>
        <v>67601</v>
      </c>
      <c r="EC49" s="9">
        <f t="shared" si="185"/>
        <v>122279</v>
      </c>
      <c r="ED49" s="9">
        <f t="shared" si="186"/>
        <v>148555</v>
      </c>
      <c r="EE49" s="9">
        <f t="shared" si="187"/>
        <v>155028</v>
      </c>
      <c r="EF49" s="9">
        <f t="shared" si="188"/>
        <v>115988</v>
      </c>
      <c r="EG49" s="11">
        <f t="shared" si="189"/>
        <v>9.5243821332288217E-2</v>
      </c>
      <c r="EH49" s="11">
        <f t="shared" si="190"/>
        <v>0.10035658721392858</v>
      </c>
      <c r="EI49" s="11">
        <f t="shared" si="191"/>
        <v>0.18152842602819444</v>
      </c>
      <c r="EJ49" s="11">
        <f t="shared" si="192"/>
        <v>0.22053627629125544</v>
      </c>
      <c r="EK49" s="11">
        <f t="shared" si="193"/>
        <v>0.23014572273488437</v>
      </c>
      <c r="EL49" s="11">
        <f t="shared" si="194"/>
        <v>0.17218916639944895</v>
      </c>
      <c r="EM49" s="9">
        <v>1053758</v>
      </c>
      <c r="EN49" s="9">
        <v>734576</v>
      </c>
      <c r="EO49" s="14">
        <f t="shared" si="120"/>
        <v>0.69710123197166707</v>
      </c>
      <c r="EP49" s="9">
        <v>700192</v>
      </c>
      <c r="EQ49" s="9">
        <v>676052</v>
      </c>
      <c r="ER49" s="11">
        <f t="shared" si="58"/>
        <v>3.4476257940679128E-2</v>
      </c>
      <c r="ES49" s="9">
        <v>121649</v>
      </c>
      <c r="ET49" s="9">
        <v>889546</v>
      </c>
      <c r="EU49" s="9">
        <v>77475</v>
      </c>
      <c r="EV49" s="9">
        <v>217572</v>
      </c>
      <c r="EW49" s="9">
        <v>217847</v>
      </c>
      <c r="EX49" s="9">
        <v>146784</v>
      </c>
      <c r="EY49" s="9">
        <v>229868</v>
      </c>
      <c r="EZ49" s="13">
        <f t="shared" si="121"/>
        <v>8.7094990028621339E-2</v>
      </c>
      <c r="FA49" s="13">
        <f t="shared" si="122"/>
        <v>0.2445876885512385</v>
      </c>
      <c r="FB49" s="13">
        <f t="shared" si="123"/>
        <v>0.24489683501471537</v>
      </c>
      <c r="FC49" s="13">
        <f t="shared" si="124"/>
        <v>0.16501001634541665</v>
      </c>
      <c r="FD49" s="13">
        <f t="shared" si="125"/>
        <v>0.25841047006000811</v>
      </c>
      <c r="FE49" s="13">
        <f t="shared" si="126"/>
        <v>0.42342048640542473</v>
      </c>
      <c r="FF49" s="9">
        <v>0</v>
      </c>
      <c r="FG49" s="9">
        <v>77597</v>
      </c>
      <c r="FH49" s="9">
        <v>990</v>
      </c>
      <c r="FI49" s="9">
        <v>30174</v>
      </c>
      <c r="FJ49" s="9">
        <v>1459</v>
      </c>
      <c r="FK49" s="9">
        <f t="shared" si="59"/>
        <v>77597</v>
      </c>
      <c r="FL49" s="9">
        <f t="shared" si="60"/>
        <v>31164</v>
      </c>
      <c r="FM49" s="9">
        <f t="shared" si="61"/>
        <v>1459</v>
      </c>
      <c r="FN49" s="9">
        <v>333402</v>
      </c>
      <c r="FO49" s="9">
        <v>163951</v>
      </c>
      <c r="FP49" s="9">
        <v>465312</v>
      </c>
      <c r="FQ49" s="9">
        <f t="shared" si="62"/>
        <v>169451</v>
      </c>
      <c r="FR49" s="8">
        <v>594813</v>
      </c>
      <c r="FS49" s="8">
        <v>44660</v>
      </c>
      <c r="FT49" s="13">
        <f t="shared" si="127"/>
        <v>7.5082420861682583E-2</v>
      </c>
      <c r="FU49" s="8">
        <v>550153</v>
      </c>
      <c r="FV49" s="8">
        <v>288725</v>
      </c>
      <c r="FW49" s="8">
        <v>261428</v>
      </c>
      <c r="FX49" s="13">
        <f t="shared" si="128"/>
        <v>0.52480855325700304</v>
      </c>
      <c r="FY49" s="13">
        <f t="shared" si="129"/>
        <v>0.47519144674299696</v>
      </c>
      <c r="FZ49" s="17">
        <v>138179</v>
      </c>
      <c r="GA49" s="17">
        <v>146855</v>
      </c>
      <c r="GB49" s="17">
        <v>156073</v>
      </c>
      <c r="GC49" s="17">
        <v>85588</v>
      </c>
      <c r="GD49" s="17">
        <v>68118</v>
      </c>
      <c r="GE49" s="13">
        <f t="shared" si="63"/>
        <v>0.23230662409866631</v>
      </c>
      <c r="GF49" s="13">
        <f t="shared" si="64"/>
        <v>0.24689272090556191</v>
      </c>
      <c r="GG49" s="13">
        <f t="shared" si="65"/>
        <v>0.26239002846272697</v>
      </c>
      <c r="GH49" s="13">
        <f t="shared" si="66"/>
        <v>0.14389060091154698</v>
      </c>
      <c r="GI49" s="13">
        <f t="shared" si="67"/>
        <v>0.11452002562149785</v>
      </c>
      <c r="GJ49">
        <v>1979</v>
      </c>
      <c r="GK49" s="8">
        <v>367013</v>
      </c>
      <c r="GL49" s="8">
        <v>64265</v>
      </c>
      <c r="GM49" s="8">
        <v>92892</v>
      </c>
      <c r="GN49" s="8">
        <v>65266</v>
      </c>
      <c r="GO49" s="8">
        <v>5377</v>
      </c>
      <c r="GP49" s="13">
        <f t="shared" si="130"/>
        <v>0.61702249278344623</v>
      </c>
      <c r="GQ49" s="13">
        <f t="shared" si="131"/>
        <v>0.108042359531483</v>
      </c>
      <c r="GR49" s="13">
        <f t="shared" si="132"/>
        <v>0.15617009043178276</v>
      </c>
      <c r="GS49" s="13">
        <f t="shared" si="133"/>
        <v>0.10972524137838278</v>
      </c>
      <c r="GT49" s="13">
        <f t="shared" si="134"/>
        <v>9.0398158749052226E-3</v>
      </c>
      <c r="GU49" s="21">
        <v>298297.11094339</v>
      </c>
      <c r="GV49" s="21">
        <f>GU49*VLOOKUP(H49,'R-CPI-U-RS'!$A$44:$O$54,15,FALSE)</f>
        <v>319727.49434836122</v>
      </c>
      <c r="GW49" s="9">
        <v>1804</v>
      </c>
      <c r="GX49" s="9">
        <v>34</v>
      </c>
      <c r="GY49" s="9">
        <v>55</v>
      </c>
      <c r="GZ49" s="9">
        <v>6149</v>
      </c>
      <c r="HA49" s="9">
        <f t="shared" si="69"/>
        <v>6238</v>
      </c>
      <c r="HB49" s="8">
        <v>36204</v>
      </c>
      <c r="HC49" s="8">
        <v>133896</v>
      </c>
      <c r="HD49" s="8">
        <v>190930</v>
      </c>
      <c r="HE49" s="8">
        <v>183806</v>
      </c>
      <c r="HF49" s="8">
        <v>5317</v>
      </c>
      <c r="HG49" s="13">
        <f t="shared" si="135"/>
        <v>6.5807148193320772E-2</v>
      </c>
      <c r="HH49" s="13">
        <f t="shared" si="179"/>
        <v>0.24337956895627216</v>
      </c>
      <c r="HI49" s="13">
        <f t="shared" si="180"/>
        <v>0.34704891184815861</v>
      </c>
      <c r="HJ49" s="13">
        <f t="shared" si="181"/>
        <v>0.33409978678658481</v>
      </c>
      <c r="HK49" s="13">
        <f t="shared" si="182"/>
        <v>9.6645842156636418E-3</v>
      </c>
      <c r="HL49" s="5">
        <v>1253</v>
      </c>
      <c r="HM49" s="5">
        <f>HL49*VLOOKUP(H49,'R-CPI-U-RS'!$A$44:$O$54,15,FALSE)</f>
        <v>1343.018539976825</v>
      </c>
      <c r="HN49" s="17">
        <v>56657</v>
      </c>
      <c r="HO49" s="17">
        <v>112880</v>
      </c>
      <c r="HP49" s="17">
        <v>62192</v>
      </c>
      <c r="HQ49" s="17">
        <v>22493</v>
      </c>
      <c r="HR49" s="17">
        <v>31785</v>
      </c>
      <c r="HS49" s="17">
        <v>2718</v>
      </c>
      <c r="HT49" s="13">
        <f t="shared" si="136"/>
        <v>0.19623170837301931</v>
      </c>
      <c r="HU49" s="13">
        <f t="shared" si="137"/>
        <v>0.39096025629924669</v>
      </c>
      <c r="HV49" s="13">
        <f t="shared" si="138"/>
        <v>0.21540219932461685</v>
      </c>
      <c r="HW49" s="13">
        <f t="shared" si="139"/>
        <v>7.7904580483158709E-2</v>
      </c>
      <c r="HX49" s="13">
        <f t="shared" si="140"/>
        <v>0.11008745345917395</v>
      </c>
      <c r="HY49" s="13">
        <f t="shared" si="141"/>
        <v>9.413802060784484E-3</v>
      </c>
      <c r="HZ49" s="13">
        <v>0.17600000000000002</v>
      </c>
      <c r="IA49" s="17">
        <v>8998</v>
      </c>
      <c r="IB49" s="17">
        <v>54910</v>
      </c>
      <c r="IC49" s="17">
        <v>66264</v>
      </c>
      <c r="ID49" s="17">
        <v>37831</v>
      </c>
      <c r="IE49" s="17">
        <v>82694</v>
      </c>
      <c r="IF49" s="17">
        <v>10731</v>
      </c>
      <c r="IG49" s="13">
        <f t="shared" si="142"/>
        <v>3.4418654467004296E-2</v>
      </c>
      <c r="IH49" s="13">
        <f t="shared" si="143"/>
        <v>0.21003871046712672</v>
      </c>
      <c r="II49" s="13">
        <f t="shared" si="144"/>
        <v>0.25346940649050598</v>
      </c>
      <c r="IJ49" s="13">
        <f t="shared" si="145"/>
        <v>0.14470905947335405</v>
      </c>
      <c r="IK49" s="13">
        <f t="shared" si="146"/>
        <v>0.31631653839680524</v>
      </c>
      <c r="IL49" s="13">
        <f t="shared" si="147"/>
        <v>4.104763070520373E-2</v>
      </c>
      <c r="IM49" s="13">
        <v>0.29199999999999998</v>
      </c>
      <c r="IN49" s="17">
        <v>784376</v>
      </c>
      <c r="IO49" s="17">
        <v>551520</v>
      </c>
      <c r="IP49" s="17">
        <v>61374</v>
      </c>
      <c r="IQ49" s="17">
        <v>12880</v>
      </c>
      <c r="IR49" s="17">
        <v>12808</v>
      </c>
      <c r="IS49" s="17">
        <v>11772</v>
      </c>
      <c r="IT49" s="17">
        <v>134022</v>
      </c>
      <c r="IU49" s="13">
        <f t="shared" si="148"/>
        <v>0.70313217130559835</v>
      </c>
      <c r="IV49" s="13">
        <f t="shared" si="149"/>
        <v>7.8245637296398662E-2</v>
      </c>
      <c r="IW49" s="13">
        <f t="shared" si="150"/>
        <v>1.6420696196721981E-2</v>
      </c>
      <c r="IX49" s="13">
        <f t="shared" si="151"/>
        <v>1.6328903485063287E-2</v>
      </c>
      <c r="IY49" s="13">
        <f t="shared" si="152"/>
        <v>1.5008108356196518E-2</v>
      </c>
      <c r="IZ49" s="13">
        <f t="shared" si="153"/>
        <v>0.17086448336002122</v>
      </c>
      <c r="JA49" s="17">
        <v>784376</v>
      </c>
      <c r="JB49" s="17">
        <v>551520</v>
      </c>
      <c r="JC49" s="17">
        <v>61374</v>
      </c>
      <c r="JD49" s="17">
        <v>12880</v>
      </c>
      <c r="JE49" s="17">
        <v>15096</v>
      </c>
      <c r="JF49" s="17">
        <v>9484</v>
      </c>
      <c r="JG49" s="17">
        <v>134022</v>
      </c>
      <c r="JH49" s="13">
        <f t="shared" si="74"/>
        <v>0.70313217130559835</v>
      </c>
      <c r="JI49" s="13">
        <f t="shared" si="75"/>
        <v>7.8245637296398662E-2</v>
      </c>
      <c r="JJ49" s="13">
        <f t="shared" si="76"/>
        <v>1.6420696196721981E-2</v>
      </c>
      <c r="JK49" s="13">
        <f t="shared" si="77"/>
        <v>1.9245871877772904E-2</v>
      </c>
      <c r="JL49" s="13">
        <f t="shared" si="78"/>
        <v>1.2091139963486899E-2</v>
      </c>
      <c r="JM49" s="13">
        <f t="shared" si="79"/>
        <v>0.17086448336002122</v>
      </c>
      <c r="JN49" s="1">
        <v>125</v>
      </c>
      <c r="JO49" s="1">
        <v>73</v>
      </c>
      <c r="JP49" s="1">
        <v>16</v>
      </c>
      <c r="JQ49" s="1">
        <v>34</v>
      </c>
      <c r="JR49" s="1">
        <v>1</v>
      </c>
      <c r="JS49" s="1">
        <v>1</v>
      </c>
      <c r="JT49" s="11">
        <f t="shared" si="80"/>
        <v>0.58399999999999996</v>
      </c>
      <c r="JU49" s="11">
        <f t="shared" si="81"/>
        <v>0.128</v>
      </c>
      <c r="JV49" s="11">
        <f t="shared" si="82"/>
        <v>0.27200000000000002</v>
      </c>
      <c r="JW49" s="11">
        <f t="shared" si="83"/>
        <v>8.0000000000000002E-3</v>
      </c>
      <c r="JX49" s="11">
        <f t="shared" si="84"/>
        <v>8.0000000000000002E-3</v>
      </c>
      <c r="JY49" s="29">
        <f>(JN49/J49)*100000</f>
        <v>9.4148696191195675</v>
      </c>
      <c r="JZ49" s="9">
        <v>9947527</v>
      </c>
      <c r="KA49" s="9"/>
      <c r="KB49" s="9">
        <v>327789</v>
      </c>
      <c r="KC49" s="9"/>
      <c r="KD49" s="9"/>
      <c r="KE49" s="9"/>
      <c r="KF49" s="9"/>
      <c r="KG49" s="9"/>
      <c r="KH49" s="9">
        <f t="shared" si="85"/>
        <v>0</v>
      </c>
      <c r="KI49" s="9">
        <f t="shared" si="86"/>
        <v>327789</v>
      </c>
      <c r="KJ49" s="9">
        <f t="shared" si="87"/>
        <v>10275316</v>
      </c>
      <c r="KK49" t="e">
        <v>#N/A</v>
      </c>
      <c r="KL49" s="8" t="e">
        <v>#N/A</v>
      </c>
      <c r="KM49" s="8" t="e">
        <v>#N/A</v>
      </c>
      <c r="KN49" s="8" t="e">
        <v>#N/A</v>
      </c>
      <c r="KO49" s="8">
        <v>559037</v>
      </c>
      <c r="KP49" s="8">
        <v>149619</v>
      </c>
      <c r="KQ49" s="8">
        <v>280403</v>
      </c>
      <c r="KR49" s="8">
        <v>111617</v>
      </c>
      <c r="KS49" s="8">
        <v>17398</v>
      </c>
      <c r="KT49" s="13">
        <f t="shared" si="154"/>
        <v>0.26763702581403376</v>
      </c>
      <c r="KU49" s="13">
        <f t="shared" si="155"/>
        <v>0.501582185078984</v>
      </c>
      <c r="KV49" s="13">
        <f t="shared" si="156"/>
        <v>0.19965941431425827</v>
      </c>
      <c r="KW49" s="13">
        <f t="shared" si="157"/>
        <v>3.1121374792723918E-2</v>
      </c>
      <c r="KX49" s="17">
        <v>11920635</v>
      </c>
      <c r="KY49" s="15">
        <f t="shared" si="158"/>
        <v>21.323517048066584</v>
      </c>
      <c r="KZ49" s="8">
        <v>687553</v>
      </c>
      <c r="LA49" s="8">
        <v>26123</v>
      </c>
      <c r="LB49" s="8">
        <v>188511</v>
      </c>
      <c r="LC49" s="8">
        <v>316319</v>
      </c>
      <c r="LD49" s="8">
        <v>103732</v>
      </c>
      <c r="LE49" s="8">
        <v>52868</v>
      </c>
      <c r="LF49" s="13">
        <f t="shared" si="159"/>
        <v>3.7994161904609539E-2</v>
      </c>
      <c r="LG49" s="13">
        <f t="shared" si="160"/>
        <v>0.27417668165217807</v>
      </c>
      <c r="LH49" s="13">
        <f t="shared" si="161"/>
        <v>0.46006489681522733</v>
      </c>
      <c r="LI49" s="13">
        <f t="shared" si="162"/>
        <v>0.15087127828691024</v>
      </c>
      <c r="LJ49" s="13">
        <f t="shared" si="163"/>
        <v>7.6892981341074793E-2</v>
      </c>
      <c r="LK49" s="17" t="e">
        <v>#N/A</v>
      </c>
      <c r="LL49" s="17" t="e">
        <v>#N/A</v>
      </c>
      <c r="LM49" s="13" t="e">
        <f t="shared" si="195"/>
        <v>#N/A</v>
      </c>
      <c r="LN49" s="27" t="e">
        <v>#N/A</v>
      </c>
      <c r="LO49" s="27" t="e">
        <v>#N/A</v>
      </c>
      <c r="LP49" s="27" t="e">
        <v>#N/A</v>
      </c>
      <c r="LQ49" s="27" t="e">
        <v>#N/A</v>
      </c>
      <c r="LR49" s="27" t="e">
        <v>#N/A</v>
      </c>
      <c r="LS49" s="11" t="e">
        <f t="shared" si="90"/>
        <v>#N/A</v>
      </c>
      <c r="LT49" s="11" t="e">
        <f t="shared" si="91"/>
        <v>#N/A</v>
      </c>
      <c r="LU49" s="11" t="e">
        <f t="shared" si="92"/>
        <v>#N/A</v>
      </c>
      <c r="LV49" s="11" t="e">
        <f t="shared" si="93"/>
        <v>#N/A</v>
      </c>
      <c r="LW49" s="11" t="e">
        <f t="shared" si="94"/>
        <v>#N/A</v>
      </c>
      <c r="LX49" s="25" t="e">
        <v>#N/A</v>
      </c>
      <c r="LY49" s="25" t="e">
        <v>#N/A</v>
      </c>
      <c r="LZ49" s="25" t="e">
        <v>#N/A</v>
      </c>
      <c r="MA49" s="25" t="e">
        <v>#N/A</v>
      </c>
      <c r="MB49" s="22" t="e">
        <v>#N/A</v>
      </c>
      <c r="MC49" s="22" t="e">
        <v>#N/A</v>
      </c>
      <c r="MD49" s="1">
        <v>365</v>
      </c>
      <c r="ME49" s="1">
        <v>206</v>
      </c>
      <c r="MF49" s="1">
        <v>157</v>
      </c>
      <c r="MG49" s="1">
        <v>2</v>
      </c>
      <c r="MH49" s="1">
        <v>0</v>
      </c>
      <c r="MI49" s="1">
        <v>0</v>
      </c>
      <c r="MJ49" s="11">
        <f t="shared" si="95"/>
        <v>0.56438356164383563</v>
      </c>
      <c r="MK49" s="11">
        <f t="shared" si="96"/>
        <v>0.43013698630136987</v>
      </c>
      <c r="ML49" s="11">
        <f t="shared" si="97"/>
        <v>5.4794520547945206E-3</v>
      </c>
      <c r="MM49" s="11">
        <f t="shared" si="98"/>
        <v>0</v>
      </c>
      <c r="MN49" s="11">
        <f t="shared" si="99"/>
        <v>0</v>
      </c>
      <c r="MO49" s="26" t="e">
        <v>#N/A</v>
      </c>
      <c r="MP49" s="26" t="e">
        <v>#N/A</v>
      </c>
      <c r="MQ49" s="26" t="e">
        <v>#N/A</v>
      </c>
      <c r="MR49" s="26" t="e">
        <v>#N/A</v>
      </c>
      <c r="MS49" s="9">
        <v>176613.69503420001</v>
      </c>
      <c r="MT49" s="9">
        <v>122.03</v>
      </c>
      <c r="MU49" s="9">
        <v>25000</v>
      </c>
      <c r="MV49" s="9">
        <v>542116.64969999995</v>
      </c>
      <c r="MW49" s="9">
        <v>743852.37473419996</v>
      </c>
      <c r="MX49" s="13">
        <v>6.4000000000000001E-2</v>
      </c>
      <c r="MY49" s="13">
        <v>0.10400000000000001</v>
      </c>
      <c r="MZ49" s="13">
        <v>0.14899999999999999</v>
      </c>
      <c r="NA49" s="13">
        <v>0.11800000000000001</v>
      </c>
      <c r="NB49" s="13">
        <v>0.36099999999999999</v>
      </c>
      <c r="NC49" s="8">
        <v>1916</v>
      </c>
      <c r="ND49" s="8">
        <v>2997</v>
      </c>
      <c r="NE49" s="8">
        <v>929</v>
      </c>
      <c r="NF49" s="8">
        <v>1576</v>
      </c>
      <c r="NG49" s="8">
        <v>3839</v>
      </c>
      <c r="NH49" s="38">
        <f t="shared" si="100"/>
        <v>0.17020520564981789</v>
      </c>
      <c r="NI49" s="38">
        <f t="shared" si="101"/>
        <v>0.26623434307541977</v>
      </c>
      <c r="NJ49" s="38">
        <f t="shared" si="102"/>
        <v>8.252642800035534E-2</v>
      </c>
      <c r="NK49" s="38">
        <f t="shared" si="103"/>
        <v>0.1400017766722928</v>
      </c>
      <c r="NL49" s="38">
        <f t="shared" si="104"/>
        <v>0.34103224660211423</v>
      </c>
      <c r="NM49" s="8">
        <v>1311946</v>
      </c>
      <c r="NN49" s="8">
        <v>159853</v>
      </c>
      <c r="NO49" s="11">
        <f t="shared" si="105"/>
        <v>0.12184419175789248</v>
      </c>
      <c r="NP49" s="13">
        <v>0.24399999999999999</v>
      </c>
      <c r="NQ49" s="13">
        <v>0.23199999999999998</v>
      </c>
      <c r="NR49" s="13" t="e">
        <v>#N/A</v>
      </c>
      <c r="NS49" s="9">
        <v>1342</v>
      </c>
      <c r="NT49" s="39">
        <v>101.55787999999998</v>
      </c>
      <c r="NU49" s="8">
        <v>5161</v>
      </c>
      <c r="NV49" s="16">
        <v>390.56646999999998</v>
      </c>
      <c r="NW49" s="8" t="e">
        <v>#N/A</v>
      </c>
      <c r="NX49" s="25" t="e">
        <v>#N/A</v>
      </c>
      <c r="NY49" s="39">
        <v>75.497261730000005</v>
      </c>
    </row>
    <row r="50" spans="1:389" x14ac:dyDescent="0.25">
      <c r="A50" s="3" t="s">
        <v>48</v>
      </c>
      <c r="B50" s="3" t="s">
        <v>3</v>
      </c>
      <c r="C50" s="3" t="s">
        <v>79</v>
      </c>
      <c r="D50" s="3" t="s">
        <v>95</v>
      </c>
      <c r="E50" s="3" t="s">
        <v>21</v>
      </c>
      <c r="F50" s="3" t="s">
        <v>22</v>
      </c>
      <c r="G50" s="3">
        <v>39049</v>
      </c>
      <c r="H50" s="3">
        <v>2023</v>
      </c>
      <c r="I50" s="3" t="str">
        <f t="shared" si="53"/>
        <v>Sum of 2023</v>
      </c>
      <c r="J50" s="8">
        <v>1338903</v>
      </c>
      <c r="K50" s="8">
        <v>1326063</v>
      </c>
      <c r="L50" s="8">
        <v>306685</v>
      </c>
      <c r="M50" s="8">
        <v>353454</v>
      </c>
      <c r="N50" s="8">
        <v>487231</v>
      </c>
      <c r="O50" s="8">
        <v>178693</v>
      </c>
      <c r="P50" s="13">
        <f t="shared" si="106"/>
        <v>0.23127483385027711</v>
      </c>
      <c r="Q50" s="13">
        <f t="shared" si="107"/>
        <v>0.26654389723565169</v>
      </c>
      <c r="R50" s="13">
        <f t="shared" si="108"/>
        <v>0.36742673613546262</v>
      </c>
      <c r="S50" s="13">
        <f t="shared" si="109"/>
        <v>0.13475453277860855</v>
      </c>
      <c r="T50" s="15">
        <v>35.1</v>
      </c>
      <c r="U50" s="15">
        <v>34.5</v>
      </c>
      <c r="V50" s="15">
        <v>35.799999999999997</v>
      </c>
      <c r="W50" s="17">
        <v>765216</v>
      </c>
      <c r="X50" s="17">
        <v>310674</v>
      </c>
      <c r="Y50" s="17">
        <v>72743</v>
      </c>
      <c r="Z50" s="17">
        <v>9350</v>
      </c>
      <c r="AA50" s="17">
        <v>68189</v>
      </c>
      <c r="AB50" s="17">
        <v>99891</v>
      </c>
      <c r="AC50" s="17">
        <v>560847</v>
      </c>
      <c r="AD50" s="13">
        <f t="shared" si="196"/>
        <v>0.57705855604145506</v>
      </c>
      <c r="AE50" s="13">
        <f t="shared" si="197"/>
        <v>0.23428298655493743</v>
      </c>
      <c r="AF50" s="13">
        <f t="shared" si="198"/>
        <v>5.4856368060944315E-2</v>
      </c>
      <c r="AG50" s="13">
        <f t="shared" si="199"/>
        <v>7.0509470515352588E-3</v>
      </c>
      <c r="AH50" s="13">
        <f t="shared" si="200"/>
        <v>5.1422142085255376E-2</v>
      </c>
      <c r="AI50" s="13">
        <f t="shared" si="201"/>
        <v>7.5329000205872576E-2</v>
      </c>
      <c r="AJ50" s="13">
        <f t="shared" si="202"/>
        <v>0.42294144395854494</v>
      </c>
      <c r="AK50" s="17">
        <v>561634</v>
      </c>
      <c r="AL50" s="17">
        <v>189767</v>
      </c>
      <c r="AM50" s="17">
        <v>184413</v>
      </c>
      <c r="AN50" s="17">
        <v>77917</v>
      </c>
      <c r="AO50" s="17">
        <v>109537</v>
      </c>
      <c r="AP50" s="13">
        <f t="shared" si="110"/>
        <v>0.33788374635438739</v>
      </c>
      <c r="AQ50" s="13">
        <f t="shared" si="164"/>
        <v>0.3283508477050891</v>
      </c>
      <c r="AR50" s="13">
        <f t="shared" si="165"/>
        <v>0.13873269780675671</v>
      </c>
      <c r="AS50" s="13">
        <f t="shared" si="166"/>
        <v>0.19503270813376683</v>
      </c>
      <c r="AT50" s="19">
        <v>2.31</v>
      </c>
      <c r="AU50" s="17">
        <v>1241309</v>
      </c>
      <c r="AV50" s="17">
        <v>1030864</v>
      </c>
      <c r="AW50" s="17">
        <v>65268</v>
      </c>
      <c r="AX50" s="17">
        <v>55066</v>
      </c>
      <c r="AY50" s="17">
        <v>33236</v>
      </c>
      <c r="AZ50" s="17">
        <v>56875</v>
      </c>
      <c r="BA50" s="13">
        <f t="shared" si="167"/>
        <v>0.83046525885174438</v>
      </c>
      <c r="BB50" s="13">
        <f t="shared" si="168"/>
        <v>5.2579978071535777E-2</v>
      </c>
      <c r="BC50" s="13">
        <f t="shared" si="169"/>
        <v>4.436123479327065E-2</v>
      </c>
      <c r="BD50" s="13">
        <f t="shared" si="170"/>
        <v>2.6774960948482609E-2</v>
      </c>
      <c r="BE50" s="13">
        <f t="shared" si="171"/>
        <v>4.5818567334966552E-2</v>
      </c>
      <c r="BF50" s="13">
        <f t="shared" si="9"/>
        <v>0.16953474114825559</v>
      </c>
      <c r="BG50" s="17">
        <v>1309302</v>
      </c>
      <c r="BH50" s="17">
        <v>1078933</v>
      </c>
      <c r="BI50" s="17">
        <v>151184</v>
      </c>
      <c r="BJ50" s="17">
        <v>32772</v>
      </c>
      <c r="BK50" s="17">
        <v>31671</v>
      </c>
      <c r="BL50" s="17">
        <v>14742</v>
      </c>
      <c r="BM50" s="13">
        <f t="shared" si="111"/>
        <v>0.82405205216214439</v>
      </c>
      <c r="BN50" s="13">
        <f t="shared" si="172"/>
        <v>0.11546915837598964</v>
      </c>
      <c r="BO50" s="13">
        <f t="shared" si="173"/>
        <v>2.5030130558114171E-2</v>
      </c>
      <c r="BP50" s="13">
        <f t="shared" si="174"/>
        <v>2.4189224487551383E-2</v>
      </c>
      <c r="BQ50" s="13">
        <f t="shared" si="175"/>
        <v>1.1259434416200387E-2</v>
      </c>
      <c r="BR50" s="13">
        <f t="shared" si="56"/>
        <v>0.17594794783785558</v>
      </c>
      <c r="BS50" s="17">
        <v>851507</v>
      </c>
      <c r="BT50" s="17">
        <v>283045</v>
      </c>
      <c r="BU50" s="17">
        <v>16229</v>
      </c>
      <c r="BV50" s="17">
        <v>175282</v>
      </c>
      <c r="BW50" s="13">
        <f t="shared" si="112"/>
        <v>0.64213163326327638</v>
      </c>
      <c r="BX50" s="13">
        <f t="shared" si="176"/>
        <v>0.21344762654564678</v>
      </c>
      <c r="BY50" s="13">
        <f t="shared" si="177"/>
        <v>1.2238483390306493E-2</v>
      </c>
      <c r="BZ50" s="13">
        <f t="shared" si="178"/>
        <v>0.13218225680077039</v>
      </c>
      <c r="CA50" s="13">
        <f t="shared" si="113"/>
        <v>0.35786836673672368</v>
      </c>
      <c r="CB50" s="8">
        <v>1292309</v>
      </c>
      <c r="CC50" s="8">
        <v>193988</v>
      </c>
      <c r="CD50" s="13">
        <f t="shared" si="114"/>
        <v>0.15010961000813272</v>
      </c>
      <c r="CE50" s="8">
        <v>300444</v>
      </c>
      <c r="CF50" s="8">
        <v>59410</v>
      </c>
      <c r="CG50" s="13">
        <f t="shared" si="115"/>
        <v>0.19774067713117918</v>
      </c>
      <c r="CH50" s="5">
        <v>71680</v>
      </c>
      <c r="CI50" s="5">
        <f>CH50*VLOOKUP(H50,'R-CPI-U-RS'!$A$44:$O$54,15,FALSE)</f>
        <v>73785.889160916966</v>
      </c>
      <c r="CJ50" s="5">
        <v>133976478</v>
      </c>
      <c r="CK50" s="5">
        <v>109281419</v>
      </c>
      <c r="CL50" s="9">
        <v>30700</v>
      </c>
      <c r="CM50" s="9">
        <v>14541</v>
      </c>
      <c r="CN50" s="9">
        <v>5336</v>
      </c>
      <c r="CO50" s="9">
        <v>4515</v>
      </c>
      <c r="CP50" s="9">
        <v>3692</v>
      </c>
      <c r="CQ50" s="9">
        <v>1419</v>
      </c>
      <c r="CR50" s="9">
        <v>844</v>
      </c>
      <c r="CS50" s="9">
        <v>398</v>
      </c>
      <c r="CT50" s="20">
        <v>44307135000</v>
      </c>
      <c r="CU50" s="20">
        <f>CT50*VLOOKUP(H50,'R-CPI-U-RS'!$A$44:$P$54,16,FALSE)</f>
        <v>44307135000</v>
      </c>
      <c r="CV50" s="9" t="e">
        <v>#N/A</v>
      </c>
      <c r="CW50" s="9">
        <v>1143465</v>
      </c>
      <c r="CX50" s="9">
        <v>104889</v>
      </c>
      <c r="CY50" s="9">
        <v>28274</v>
      </c>
      <c r="CZ50" s="9">
        <v>18445</v>
      </c>
      <c r="DA50" s="11">
        <f t="shared" si="116"/>
        <v>0.88293478437122852</v>
      </c>
      <c r="DB50" s="11">
        <f t="shared" si="117"/>
        <v>8.0990801290738046E-2</v>
      </c>
      <c r="DC50" s="11">
        <f t="shared" si="118"/>
        <v>2.1831973950503177E-2</v>
      </c>
      <c r="DD50" s="11">
        <f t="shared" si="119"/>
        <v>1.4242440387530279E-2</v>
      </c>
      <c r="DE50" s="9">
        <v>695387</v>
      </c>
      <c r="DF50" s="9">
        <v>684701</v>
      </c>
      <c r="DG50" s="9">
        <v>104</v>
      </c>
      <c r="DH50" s="9">
        <v>168</v>
      </c>
      <c r="DI50" s="9">
        <v>5426</v>
      </c>
      <c r="DJ50" s="9">
        <v>33410</v>
      </c>
      <c r="DK50" s="9">
        <v>32852</v>
      </c>
      <c r="DL50" s="9">
        <v>32275</v>
      </c>
      <c r="DM50" s="9">
        <v>65828</v>
      </c>
      <c r="DN50" s="9">
        <v>55848</v>
      </c>
      <c r="DO50" s="9">
        <v>13344</v>
      </c>
      <c r="DP50" s="9">
        <v>50430</v>
      </c>
      <c r="DQ50" s="9">
        <v>14989</v>
      </c>
      <c r="DR50" s="9">
        <v>51526</v>
      </c>
      <c r="DS50" s="9">
        <v>28174</v>
      </c>
      <c r="DT50" s="9">
        <v>50767</v>
      </c>
      <c r="DU50" s="9">
        <v>13144</v>
      </c>
      <c r="DV50" s="9">
        <v>139873</v>
      </c>
      <c r="DW50" s="9">
        <v>11133</v>
      </c>
      <c r="DX50" s="9">
        <v>68453</v>
      </c>
      <c r="DY50" s="9">
        <v>27608</v>
      </c>
      <c r="DZ50" s="9">
        <v>35</v>
      </c>
      <c r="EA50" s="9">
        <f t="shared" si="183"/>
        <v>66534</v>
      </c>
      <c r="EB50" s="9">
        <f t="shared" si="184"/>
        <v>65419</v>
      </c>
      <c r="EC50" s="9">
        <f t="shared" si="185"/>
        <v>130467</v>
      </c>
      <c r="ED50" s="9">
        <f t="shared" si="186"/>
        <v>153017</v>
      </c>
      <c r="EE50" s="9">
        <f t="shared" si="187"/>
        <v>159377</v>
      </c>
      <c r="EF50" s="9">
        <f t="shared" si="188"/>
        <v>120573</v>
      </c>
      <c r="EG50" s="11">
        <f t="shared" si="189"/>
        <v>9.5679096675664058E-2</v>
      </c>
      <c r="EH50" s="11">
        <f t="shared" si="190"/>
        <v>9.4075672970590482E-2</v>
      </c>
      <c r="EI50" s="11">
        <f t="shared" si="191"/>
        <v>0.18761783007160041</v>
      </c>
      <c r="EJ50" s="11">
        <f t="shared" si="192"/>
        <v>0.22004581621456828</v>
      </c>
      <c r="EK50" s="11">
        <f t="shared" si="193"/>
        <v>0.22919180255023461</v>
      </c>
      <c r="EL50" s="11">
        <f t="shared" si="194"/>
        <v>0.17338978151734213</v>
      </c>
      <c r="EM50" s="9">
        <v>1051776</v>
      </c>
      <c r="EN50" s="9">
        <v>736557</v>
      </c>
      <c r="EO50" s="14">
        <f t="shared" si="120"/>
        <v>0.70029835250091277</v>
      </c>
      <c r="EP50" s="9">
        <v>708139</v>
      </c>
      <c r="EQ50" s="9">
        <v>684701</v>
      </c>
      <c r="ER50" s="11">
        <f t="shared" si="58"/>
        <v>3.3098021716075517E-2</v>
      </c>
      <c r="ES50" s="9">
        <v>125504</v>
      </c>
      <c r="ET50" s="9">
        <v>893378</v>
      </c>
      <c r="EU50" s="9">
        <v>77766</v>
      </c>
      <c r="EV50" s="9">
        <v>208076</v>
      </c>
      <c r="EW50" s="9">
        <v>217876</v>
      </c>
      <c r="EX50" s="9">
        <v>154559</v>
      </c>
      <c r="EY50" s="9">
        <v>235101</v>
      </c>
      <c r="EZ50" s="13">
        <f t="shared" si="121"/>
        <v>8.7047140180304419E-2</v>
      </c>
      <c r="FA50" s="13">
        <f t="shared" si="122"/>
        <v>0.23290925005988505</v>
      </c>
      <c r="FB50" s="13">
        <f t="shared" si="123"/>
        <v>0.24387885083357771</v>
      </c>
      <c r="FC50" s="13">
        <f t="shared" si="124"/>
        <v>0.17300515571236363</v>
      </c>
      <c r="FD50" s="13">
        <f t="shared" si="125"/>
        <v>0.26315960321386916</v>
      </c>
      <c r="FE50" s="13">
        <f t="shared" si="126"/>
        <v>0.4361647589262328</v>
      </c>
      <c r="FF50" s="9">
        <v>0</v>
      </c>
      <c r="FG50" s="9">
        <v>77006</v>
      </c>
      <c r="FH50" s="9">
        <v>959</v>
      </c>
      <c r="FI50" s="9">
        <v>31339</v>
      </c>
      <c r="FJ50" s="9">
        <v>1380</v>
      </c>
      <c r="FK50" s="9">
        <f t="shared" si="59"/>
        <v>77006</v>
      </c>
      <c r="FL50" s="9">
        <f t="shared" si="60"/>
        <v>32298</v>
      </c>
      <c r="FM50" s="9">
        <f t="shared" si="61"/>
        <v>1380</v>
      </c>
      <c r="FN50" s="9">
        <v>341037</v>
      </c>
      <c r="FO50" s="9">
        <v>166121</v>
      </c>
      <c r="FP50" s="9">
        <v>473682</v>
      </c>
      <c r="FQ50" s="9">
        <f t="shared" si="62"/>
        <v>174916</v>
      </c>
      <c r="FR50" s="8">
        <v>601843</v>
      </c>
      <c r="FS50" s="8">
        <v>40209</v>
      </c>
      <c r="FT50" s="13">
        <f t="shared" si="127"/>
        <v>6.6809782617725882E-2</v>
      </c>
      <c r="FU50" s="8">
        <v>561634</v>
      </c>
      <c r="FV50" s="8">
        <v>286812</v>
      </c>
      <c r="FW50" s="8">
        <v>274822</v>
      </c>
      <c r="FX50" s="13">
        <f t="shared" si="128"/>
        <v>0.51067421131911528</v>
      </c>
      <c r="FY50" s="13">
        <f t="shared" si="129"/>
        <v>0.48932578868088472</v>
      </c>
      <c r="FZ50" s="17">
        <v>141564</v>
      </c>
      <c r="GA50" s="17">
        <v>152213</v>
      </c>
      <c r="GB50" s="17">
        <v>159287</v>
      </c>
      <c r="GC50" s="17">
        <v>84470</v>
      </c>
      <c r="GD50" s="17">
        <v>64309</v>
      </c>
      <c r="GE50" s="13">
        <f t="shared" si="63"/>
        <v>0.23521749027570313</v>
      </c>
      <c r="GF50" s="13">
        <f t="shared" si="64"/>
        <v>0.25291147359028848</v>
      </c>
      <c r="GG50" s="13">
        <f t="shared" si="65"/>
        <v>0.26466536953989661</v>
      </c>
      <c r="GH50" s="13">
        <f t="shared" si="66"/>
        <v>0.14035221810339241</v>
      </c>
      <c r="GI50" s="13">
        <f t="shared" si="67"/>
        <v>0.10685344849071934</v>
      </c>
      <c r="GJ50">
        <v>1979</v>
      </c>
      <c r="GK50" s="8">
        <v>369875</v>
      </c>
      <c r="GL50" s="8">
        <v>59609</v>
      </c>
      <c r="GM50" s="8">
        <v>97780</v>
      </c>
      <c r="GN50" s="8">
        <v>67494</v>
      </c>
      <c r="GO50" s="8">
        <v>7085</v>
      </c>
      <c r="GP50" s="13">
        <f t="shared" si="130"/>
        <v>0.6145705773764919</v>
      </c>
      <c r="GQ50" s="13">
        <f t="shared" si="131"/>
        <v>9.9044102864035963E-2</v>
      </c>
      <c r="GR50" s="13">
        <f t="shared" si="132"/>
        <v>0.16246762029299999</v>
      </c>
      <c r="GS50" s="13">
        <f t="shared" si="133"/>
        <v>0.11214552632497179</v>
      </c>
      <c r="GT50" s="13">
        <f t="shared" si="134"/>
        <v>1.1772173141500359E-2</v>
      </c>
      <c r="GU50" s="21">
        <v>303859.836224392</v>
      </c>
      <c r="GV50" s="21">
        <f>GU50*VLOOKUP(H50,'R-CPI-U-RS'!$A$44:$O$54,15,FALSE)</f>
        <v>312786.94470015867</v>
      </c>
      <c r="GW50" s="9">
        <v>1853</v>
      </c>
      <c r="GX50" s="9">
        <v>86</v>
      </c>
      <c r="GY50" s="9">
        <v>200</v>
      </c>
      <c r="GZ50" s="9">
        <v>5113</v>
      </c>
      <c r="HA50" s="9">
        <f t="shared" si="69"/>
        <v>5399</v>
      </c>
      <c r="HB50" s="8">
        <v>31615</v>
      </c>
      <c r="HC50" s="8">
        <v>118614</v>
      </c>
      <c r="HD50" s="8">
        <v>183931</v>
      </c>
      <c r="HE50" s="8">
        <v>220898</v>
      </c>
      <c r="HF50" s="8">
        <v>6576</v>
      </c>
      <c r="HG50" s="13">
        <f t="shared" si="135"/>
        <v>5.6291107732081749E-2</v>
      </c>
      <c r="HH50" s="13">
        <f t="shared" si="179"/>
        <v>0.21119447896672922</v>
      </c>
      <c r="HI50" s="13">
        <f t="shared" si="180"/>
        <v>0.32749263755399421</v>
      </c>
      <c r="HJ50" s="13">
        <f t="shared" si="181"/>
        <v>0.39331308289740291</v>
      </c>
      <c r="HK50" s="13">
        <f t="shared" si="182"/>
        <v>1.1708692849791858E-2</v>
      </c>
      <c r="HL50" s="5">
        <v>1340</v>
      </c>
      <c r="HM50" s="5">
        <f>HL50*VLOOKUP(H50,'R-CPI-U-RS'!$A$44:$O$54,15,FALSE)</f>
        <v>1379.3679056309813</v>
      </c>
      <c r="HN50" s="17">
        <v>55511</v>
      </c>
      <c r="HO50" s="17">
        <v>112287</v>
      </c>
      <c r="HP50" s="17">
        <v>59372</v>
      </c>
      <c r="HQ50" s="17">
        <v>22169</v>
      </c>
      <c r="HR50" s="17">
        <v>35686</v>
      </c>
      <c r="HS50" s="17">
        <v>1787</v>
      </c>
      <c r="HT50" s="13">
        <f t="shared" si="136"/>
        <v>0.19354490049230855</v>
      </c>
      <c r="HU50" s="13">
        <f t="shared" si="137"/>
        <v>0.39150035563365548</v>
      </c>
      <c r="HV50" s="13">
        <f t="shared" si="138"/>
        <v>0.20700668033415617</v>
      </c>
      <c r="HW50" s="13">
        <f t="shared" si="139"/>
        <v>7.7294534398839654E-2</v>
      </c>
      <c r="HX50" s="13">
        <f t="shared" si="140"/>
        <v>0.12442296696093608</v>
      </c>
      <c r="HY50" s="13">
        <f t="shared" si="141"/>
        <v>6.2305621801040404E-3</v>
      </c>
      <c r="HZ50" s="13">
        <v>0.17600000000000002</v>
      </c>
      <c r="IA50" s="17">
        <v>7851</v>
      </c>
      <c r="IB50" s="17">
        <v>58986</v>
      </c>
      <c r="IC50" s="17">
        <v>65087</v>
      </c>
      <c r="ID50" s="17">
        <v>42768</v>
      </c>
      <c r="IE50" s="17">
        <v>85071</v>
      </c>
      <c r="IF50" s="17">
        <v>15059</v>
      </c>
      <c r="IG50" s="13">
        <f t="shared" si="142"/>
        <v>2.8567581925755581E-2</v>
      </c>
      <c r="IH50" s="13">
        <f t="shared" si="143"/>
        <v>0.21463347184723203</v>
      </c>
      <c r="II50" s="13">
        <f t="shared" si="144"/>
        <v>0.23683329573323825</v>
      </c>
      <c r="IJ50" s="13">
        <f t="shared" si="145"/>
        <v>0.15562072905371477</v>
      </c>
      <c r="IK50" s="13">
        <f t="shared" si="146"/>
        <v>0.30954945382829613</v>
      </c>
      <c r="IL50" s="13">
        <f t="shared" si="147"/>
        <v>5.4795467611763252E-2</v>
      </c>
      <c r="IM50" s="13">
        <v>0.29699999999999999</v>
      </c>
      <c r="IN50" s="17">
        <v>792396</v>
      </c>
      <c r="IO50" s="17">
        <v>569000</v>
      </c>
      <c r="IP50" s="17">
        <v>62328</v>
      </c>
      <c r="IQ50" s="17">
        <v>12872</v>
      </c>
      <c r="IR50" s="17">
        <v>14792</v>
      </c>
      <c r="IS50" s="17">
        <v>11079</v>
      </c>
      <c r="IT50" s="17">
        <v>122325</v>
      </c>
      <c r="IU50" s="13">
        <f t="shared" si="148"/>
        <v>0.71807530578145273</v>
      </c>
      <c r="IV50" s="13">
        <f t="shared" si="149"/>
        <v>7.8657640876531432E-2</v>
      </c>
      <c r="IW50" s="13">
        <f t="shared" si="150"/>
        <v>1.6244403050999754E-2</v>
      </c>
      <c r="IX50" s="13">
        <f t="shared" si="151"/>
        <v>1.8667433959787785E-2</v>
      </c>
      <c r="IY50" s="13">
        <f t="shared" si="152"/>
        <v>1.3981645540865931E-2</v>
      </c>
      <c r="IZ50" s="13">
        <f t="shared" si="153"/>
        <v>0.1543735707903624</v>
      </c>
      <c r="JA50" s="17">
        <v>792396</v>
      </c>
      <c r="JB50" s="17">
        <v>569000</v>
      </c>
      <c r="JC50" s="17">
        <v>62328</v>
      </c>
      <c r="JD50" s="17">
        <v>12872</v>
      </c>
      <c r="JE50" s="17">
        <v>17243</v>
      </c>
      <c r="JF50" s="17">
        <v>8628</v>
      </c>
      <c r="JG50" s="17">
        <v>122325</v>
      </c>
      <c r="JH50" s="13">
        <f t="shared" si="74"/>
        <v>0.71807530578145273</v>
      </c>
      <c r="JI50" s="13">
        <f t="shared" si="75"/>
        <v>7.8657640876531432E-2</v>
      </c>
      <c r="JJ50" s="13">
        <f t="shared" si="76"/>
        <v>1.6244403050999754E-2</v>
      </c>
      <c r="JK50" s="13">
        <f t="shared" si="77"/>
        <v>2.1760584354287502E-2</v>
      </c>
      <c r="JL50" s="13">
        <f t="shared" si="78"/>
        <v>1.0888495146366211E-2</v>
      </c>
      <c r="JM50" s="13">
        <f t="shared" si="79"/>
        <v>0.1543735707903624</v>
      </c>
      <c r="JN50" s="1">
        <v>129</v>
      </c>
      <c r="JO50" s="1">
        <v>74</v>
      </c>
      <c r="JP50" s="1">
        <v>23</v>
      </c>
      <c r="JQ50" s="1">
        <v>27</v>
      </c>
      <c r="JR50" s="1">
        <v>3</v>
      </c>
      <c r="JS50" s="1">
        <v>2</v>
      </c>
      <c r="JT50" s="11">
        <f t="shared" si="80"/>
        <v>0.5736434108527132</v>
      </c>
      <c r="JU50" s="11">
        <f t="shared" si="81"/>
        <v>0.17829457364341086</v>
      </c>
      <c r="JV50" s="11">
        <f t="shared" si="82"/>
        <v>0.20930232558139536</v>
      </c>
      <c r="JW50" s="11">
        <f t="shared" si="83"/>
        <v>2.3255813953488372E-2</v>
      </c>
      <c r="JX50" s="11">
        <f t="shared" si="84"/>
        <v>1.5503875968992248E-2</v>
      </c>
      <c r="JY50" s="29">
        <f>(JN50/J50)*100000</f>
        <v>9.6347532270821716</v>
      </c>
      <c r="JZ50" s="9">
        <v>11128906</v>
      </c>
      <c r="KA50" s="9"/>
      <c r="KB50" s="9">
        <v>397584</v>
      </c>
      <c r="KC50" s="9"/>
      <c r="KD50" s="9"/>
      <c r="KE50" s="9"/>
      <c r="KF50" s="9"/>
      <c r="KG50" s="9"/>
      <c r="KH50" s="9">
        <f t="shared" si="85"/>
        <v>0</v>
      </c>
      <c r="KI50" s="9">
        <f t="shared" si="86"/>
        <v>397584</v>
      </c>
      <c r="KJ50" s="9">
        <f t="shared" si="87"/>
        <v>11526490</v>
      </c>
      <c r="KK50" t="e">
        <v>#N/A</v>
      </c>
      <c r="KL50" s="8" t="e">
        <v>#N/A</v>
      </c>
      <c r="KM50" s="8" t="e">
        <v>#N/A</v>
      </c>
      <c r="KN50" s="8" t="e">
        <v>#N/A</v>
      </c>
      <c r="KO50" s="8">
        <v>571677</v>
      </c>
      <c r="KP50" s="8">
        <v>147731</v>
      </c>
      <c r="KQ50" s="8">
        <v>298818</v>
      </c>
      <c r="KR50" s="8">
        <v>108124</v>
      </c>
      <c r="KS50" s="8">
        <v>17004</v>
      </c>
      <c r="KT50" s="13">
        <f t="shared" si="154"/>
        <v>0.2584169032513115</v>
      </c>
      <c r="KU50" s="13">
        <f t="shared" si="155"/>
        <v>0.52270425432543199</v>
      </c>
      <c r="KV50" s="13">
        <f t="shared" si="156"/>
        <v>0.18913477365715256</v>
      </c>
      <c r="KW50" s="13">
        <f t="shared" si="157"/>
        <v>2.9744068766103936E-2</v>
      </c>
      <c r="KX50" s="17">
        <v>12149670</v>
      </c>
      <c r="KY50" s="15">
        <f t="shared" si="158"/>
        <v>21.252682896110915</v>
      </c>
      <c r="KZ50" s="8">
        <v>686806</v>
      </c>
      <c r="LA50" s="8">
        <v>25795</v>
      </c>
      <c r="LB50" s="8">
        <v>189125</v>
      </c>
      <c r="LC50" s="8">
        <v>305410</v>
      </c>
      <c r="LD50" s="8">
        <v>113200</v>
      </c>
      <c r="LE50" s="8">
        <v>53276</v>
      </c>
      <c r="LF50" s="13">
        <f t="shared" si="159"/>
        <v>3.7557913006001697E-2</v>
      </c>
      <c r="LG50" s="13">
        <f t="shared" si="160"/>
        <v>0.27536888145997562</v>
      </c>
      <c r="LH50" s="13">
        <f t="shared" si="161"/>
        <v>0.44468161314839999</v>
      </c>
      <c r="LI50" s="13">
        <f t="shared" si="162"/>
        <v>0.16482092468615592</v>
      </c>
      <c r="LJ50" s="13">
        <f t="shared" si="163"/>
        <v>7.7570667699466814E-2</v>
      </c>
      <c r="LK50" s="17">
        <v>822</v>
      </c>
      <c r="LL50" s="17">
        <v>11</v>
      </c>
      <c r="LM50" s="13">
        <f t="shared" si="195"/>
        <v>1.3381995133819951E-2</v>
      </c>
      <c r="LN50" s="27" t="e">
        <v>#N/A</v>
      </c>
      <c r="LO50" s="27" t="e">
        <v>#N/A</v>
      </c>
      <c r="LP50" s="27" t="e">
        <v>#N/A</v>
      </c>
      <c r="LQ50" s="27" t="e">
        <v>#N/A</v>
      </c>
      <c r="LR50" s="27" t="e">
        <v>#N/A</v>
      </c>
      <c r="LS50" s="11" t="e">
        <f t="shared" si="90"/>
        <v>#N/A</v>
      </c>
      <c r="LT50" s="11" t="e">
        <f t="shared" si="91"/>
        <v>#N/A</v>
      </c>
      <c r="LU50" s="11" t="e">
        <f t="shared" si="92"/>
        <v>#N/A</v>
      </c>
      <c r="LV50" s="11" t="e">
        <f t="shared" si="93"/>
        <v>#N/A</v>
      </c>
      <c r="LW50" s="11" t="e">
        <f t="shared" si="94"/>
        <v>#N/A</v>
      </c>
      <c r="LX50" s="25" t="e">
        <v>#N/A</v>
      </c>
      <c r="LY50" s="25" t="e">
        <v>#N/A</v>
      </c>
      <c r="LZ50" s="25" t="e">
        <v>#N/A</v>
      </c>
      <c r="MA50" s="25" t="e">
        <v>#N/A</v>
      </c>
      <c r="MB50" s="22" t="e">
        <v>#N/A</v>
      </c>
      <c r="MC50" s="22" t="e">
        <v>#N/A</v>
      </c>
      <c r="MD50" s="1">
        <v>365</v>
      </c>
      <c r="ME50" s="1">
        <v>136</v>
      </c>
      <c r="MF50" s="1">
        <v>218</v>
      </c>
      <c r="MG50" s="1">
        <v>7</v>
      </c>
      <c r="MH50" s="1">
        <v>3</v>
      </c>
      <c r="MI50" s="1">
        <v>1</v>
      </c>
      <c r="MJ50" s="11">
        <f t="shared" si="95"/>
        <v>0.37260273972602742</v>
      </c>
      <c r="MK50" s="11">
        <f t="shared" si="96"/>
        <v>0.59726027397260273</v>
      </c>
      <c r="ML50" s="11">
        <f t="shared" si="97"/>
        <v>1.9178082191780823E-2</v>
      </c>
      <c r="MM50" s="11">
        <f t="shared" si="98"/>
        <v>8.21917808219178E-3</v>
      </c>
      <c r="MN50" s="11">
        <f t="shared" si="99"/>
        <v>2.7397260273972603E-3</v>
      </c>
      <c r="MO50" s="26" t="e">
        <v>#N/A</v>
      </c>
      <c r="MP50" s="26" t="e">
        <v>#N/A</v>
      </c>
      <c r="MQ50" s="26" t="e">
        <v>#N/A</v>
      </c>
      <c r="MR50" s="26" t="e">
        <v>#N/A</v>
      </c>
      <c r="MS50" s="9">
        <v>171569.5136828</v>
      </c>
      <c r="MT50" s="9">
        <v>102.63</v>
      </c>
      <c r="MU50" s="9">
        <v>2100</v>
      </c>
      <c r="MV50" s="9">
        <v>632279.26470000006</v>
      </c>
      <c r="MW50" s="9">
        <v>806051.40838279994</v>
      </c>
      <c r="MX50" s="13">
        <v>5.5999999999999994E-2</v>
      </c>
      <c r="MY50" s="13">
        <v>0.11199999999999999</v>
      </c>
      <c r="MZ50" s="13">
        <v>0.13900000000000001</v>
      </c>
      <c r="NA50" s="13">
        <v>0.11800000000000001</v>
      </c>
      <c r="NB50" s="13">
        <v>0.33700000000000002</v>
      </c>
      <c r="NC50" s="8">
        <v>2054</v>
      </c>
      <c r="ND50" s="8">
        <v>2797</v>
      </c>
      <c r="NE50" s="8">
        <v>878</v>
      </c>
      <c r="NF50" s="8">
        <v>1604</v>
      </c>
      <c r="NG50" s="8">
        <v>3340</v>
      </c>
      <c r="NH50" s="38">
        <f t="shared" si="100"/>
        <v>0.19244823386114496</v>
      </c>
      <c r="NI50" s="38">
        <f t="shared" si="101"/>
        <v>0.26206315000468472</v>
      </c>
      <c r="NJ50" s="38">
        <f t="shared" si="102"/>
        <v>8.2263655954277148E-2</v>
      </c>
      <c r="NK50" s="38">
        <f t="shared" si="103"/>
        <v>0.15028576782535369</v>
      </c>
      <c r="NL50" s="38">
        <f t="shared" si="104"/>
        <v>0.31293919235453949</v>
      </c>
      <c r="NM50" s="8">
        <v>1316656</v>
      </c>
      <c r="NN50" s="8">
        <v>158590</v>
      </c>
      <c r="NO50" s="11">
        <f t="shared" si="105"/>
        <v>0.12044907705581412</v>
      </c>
      <c r="NP50" s="13">
        <v>0.25800000000000001</v>
      </c>
      <c r="NQ50" s="13">
        <v>0.23699999999999999</v>
      </c>
      <c r="NR50" s="13">
        <v>9.2293305198999989E-2</v>
      </c>
      <c r="NS50" s="9" t="e">
        <v>#N/A</v>
      </c>
      <c r="NT50" s="39" t="e">
        <v>#N/A</v>
      </c>
      <c r="NU50" s="8">
        <v>5653</v>
      </c>
      <c r="NV50" s="16">
        <v>427.66791000000001</v>
      </c>
      <c r="NW50" s="8">
        <v>986</v>
      </c>
      <c r="NX50" s="25">
        <v>7.751877039</v>
      </c>
      <c r="NY50" s="39" t="e">
        <v>#N/A</v>
      </c>
    </row>
    <row r="51" spans="1:389" x14ac:dyDescent="0.25">
      <c r="A51" s="3" t="s">
        <v>48</v>
      </c>
      <c r="B51" s="3" t="s">
        <v>3</v>
      </c>
      <c r="C51" s="3" t="s">
        <v>79</v>
      </c>
      <c r="D51" s="3" t="s">
        <v>95</v>
      </c>
      <c r="E51" s="3" t="s">
        <v>21</v>
      </c>
      <c r="F51" s="3" t="s">
        <v>22</v>
      </c>
      <c r="G51" s="3">
        <v>39049</v>
      </c>
      <c r="H51" s="3">
        <v>2024</v>
      </c>
      <c r="I51" s="3" t="str">
        <f t="shared" si="53"/>
        <v>Sum of 2024</v>
      </c>
      <c r="J51" s="8">
        <v>1356303</v>
      </c>
      <c r="K51" s="8">
        <v>1356303</v>
      </c>
      <c r="L51" s="8">
        <v>311731</v>
      </c>
      <c r="M51" s="8">
        <v>363238</v>
      </c>
      <c r="N51" s="8">
        <v>495307</v>
      </c>
      <c r="O51" s="8">
        <v>186027</v>
      </c>
      <c r="P51" s="13">
        <f t="shared" si="106"/>
        <v>0.22983876021803387</v>
      </c>
      <c r="Q51" s="13">
        <f t="shared" si="107"/>
        <v>0.26781478769861894</v>
      </c>
      <c r="R51" s="13">
        <f t="shared" si="108"/>
        <v>0.36518904699023741</v>
      </c>
      <c r="S51" s="13">
        <f t="shared" si="109"/>
        <v>0.13715740509310972</v>
      </c>
      <c r="T51" s="15">
        <v>35.1</v>
      </c>
      <c r="U51" s="15">
        <v>34.4</v>
      </c>
      <c r="V51" s="15">
        <v>36</v>
      </c>
      <c r="W51" s="17">
        <v>762280</v>
      </c>
      <c r="X51" s="17">
        <v>301139</v>
      </c>
      <c r="Y51" s="17">
        <v>79755</v>
      </c>
      <c r="Z51" s="17">
        <v>13305</v>
      </c>
      <c r="AA51" s="17">
        <v>88072</v>
      </c>
      <c r="AB51" s="17">
        <v>111752</v>
      </c>
      <c r="AC51" s="17">
        <v>594023</v>
      </c>
      <c r="AD51" s="13">
        <f t="shared" si="196"/>
        <v>0.56202780647097295</v>
      </c>
      <c r="AE51" s="13">
        <f t="shared" si="197"/>
        <v>0.22202929581369354</v>
      </c>
      <c r="AF51" s="13">
        <f t="shared" si="198"/>
        <v>5.8803232021163415E-2</v>
      </c>
      <c r="AG51" s="13">
        <f t="shared" si="199"/>
        <v>9.8097548999006856E-3</v>
      </c>
      <c r="AH51" s="13">
        <f t="shared" si="200"/>
        <v>6.4935342618869088E-2</v>
      </c>
      <c r="AI51" s="13">
        <f t="shared" si="201"/>
        <v>8.2394568175400335E-2</v>
      </c>
      <c r="AJ51" s="13">
        <f t="shared" si="202"/>
        <v>0.43797219352902705</v>
      </c>
      <c r="AK51" s="17">
        <v>559276</v>
      </c>
      <c r="AL51" s="17">
        <v>185222</v>
      </c>
      <c r="AM51" s="17">
        <v>187981</v>
      </c>
      <c r="AN51" s="17">
        <v>77705</v>
      </c>
      <c r="AO51" s="17">
        <v>108368</v>
      </c>
      <c r="AP51" s="13">
        <f t="shared" si="110"/>
        <v>0.33118174210944151</v>
      </c>
      <c r="AQ51" s="13">
        <f t="shared" si="164"/>
        <v>0.33611490569951152</v>
      </c>
      <c r="AR51" s="13">
        <f t="shared" si="165"/>
        <v>0.13893855627632867</v>
      </c>
      <c r="AS51" s="13">
        <f t="shared" si="166"/>
        <v>0.19376479591471832</v>
      </c>
      <c r="AT51" s="19">
        <v>2.37</v>
      </c>
      <c r="AU51" s="17">
        <v>1270351</v>
      </c>
      <c r="AV51" s="17">
        <v>1043219</v>
      </c>
      <c r="AW51" s="17">
        <v>75204</v>
      </c>
      <c r="AX51" s="17">
        <v>62533</v>
      </c>
      <c r="AY51" s="17">
        <v>35431</v>
      </c>
      <c r="AZ51" s="17">
        <v>53964</v>
      </c>
      <c r="BA51" s="13">
        <f t="shared" si="167"/>
        <v>0.82120532041931715</v>
      </c>
      <c r="BB51" s="13">
        <f t="shared" si="168"/>
        <v>5.9199386626215905E-2</v>
      </c>
      <c r="BC51" s="13">
        <f t="shared" si="169"/>
        <v>4.9224977978527193E-2</v>
      </c>
      <c r="BD51" s="13">
        <f t="shared" si="170"/>
        <v>2.7890716817635441E-2</v>
      </c>
      <c r="BE51" s="13">
        <f t="shared" si="171"/>
        <v>4.247959815830428E-2</v>
      </c>
      <c r="BF51" s="13">
        <f t="shared" si="9"/>
        <v>0.17879467958068279</v>
      </c>
      <c r="BG51" s="17">
        <v>1340554</v>
      </c>
      <c r="BH51" s="17">
        <v>1115454</v>
      </c>
      <c r="BI51" s="17">
        <v>142869</v>
      </c>
      <c r="BJ51" s="17">
        <v>35206</v>
      </c>
      <c r="BK51" s="17">
        <v>33421</v>
      </c>
      <c r="BL51" s="17">
        <v>13604</v>
      </c>
      <c r="BM51" s="13">
        <f t="shared" si="111"/>
        <v>0.83208434721764291</v>
      </c>
      <c r="BN51" s="13">
        <f t="shared" si="172"/>
        <v>0.10657459527926513</v>
      </c>
      <c r="BO51" s="13">
        <f t="shared" si="173"/>
        <v>2.626227664085147E-2</v>
      </c>
      <c r="BP51" s="13">
        <f t="shared" si="174"/>
        <v>2.4930737590578223E-2</v>
      </c>
      <c r="BQ51" s="13">
        <f t="shared" si="175"/>
        <v>1.0148043271662313E-2</v>
      </c>
      <c r="BR51" s="13">
        <f t="shared" si="56"/>
        <v>0.16791565278235715</v>
      </c>
      <c r="BS51" s="17">
        <v>870399</v>
      </c>
      <c r="BT51" s="17">
        <v>290959</v>
      </c>
      <c r="BU51" s="17">
        <v>17428</v>
      </c>
      <c r="BV51" s="17">
        <v>177517</v>
      </c>
      <c r="BW51" s="13">
        <f t="shared" si="112"/>
        <v>0.64174376964439361</v>
      </c>
      <c r="BX51" s="13">
        <f t="shared" si="176"/>
        <v>0.21452359834048881</v>
      </c>
      <c r="BY51" s="13">
        <f t="shared" si="177"/>
        <v>1.2849636106386257E-2</v>
      </c>
      <c r="BZ51" s="13">
        <f t="shared" si="178"/>
        <v>0.13088299590873131</v>
      </c>
      <c r="CA51" s="13">
        <f t="shared" si="113"/>
        <v>0.35825623035560639</v>
      </c>
      <c r="CB51" s="8">
        <v>1323181</v>
      </c>
      <c r="CC51" s="8">
        <v>182891</v>
      </c>
      <c r="CD51" s="13">
        <f t="shared" si="114"/>
        <v>0.13822069694168826</v>
      </c>
      <c r="CE51" s="8">
        <v>305636</v>
      </c>
      <c r="CF51" s="8">
        <v>53703</v>
      </c>
      <c r="CG51" s="13">
        <f t="shared" si="115"/>
        <v>0.17570901333612532</v>
      </c>
      <c r="CH51" s="5">
        <v>76536</v>
      </c>
      <c r="CI51" s="5">
        <f>CH51*VLOOKUP(H51,'R-CPI-U-RS'!$A$44:$O$54,15,FALSE)</f>
        <v>76536</v>
      </c>
      <c r="CJ51" s="5"/>
      <c r="CK51" s="5" t="e">
        <v>#N/A</v>
      </c>
      <c r="CL51" s="9" t="e">
        <v>#N/A</v>
      </c>
      <c r="CM51" s="9" t="e">
        <v>#N/A</v>
      </c>
      <c r="CN51" s="9" t="e">
        <v>#N/A</v>
      </c>
      <c r="CO51" s="9" t="e">
        <v>#N/A</v>
      </c>
      <c r="CP51" s="9" t="e">
        <v>#N/A</v>
      </c>
      <c r="CQ51" s="9" t="e">
        <v>#N/A</v>
      </c>
      <c r="CR51" s="9" t="e">
        <v>#N/A</v>
      </c>
      <c r="CS51" s="9" t="e">
        <v>#N/A</v>
      </c>
      <c r="CT51" s="20" t="e">
        <v>#N/A</v>
      </c>
      <c r="CU51" s="20" t="e">
        <f>CT51*VLOOKUP(H51,'R-CPI-U-RS'!$A$44:$P$54,16,FALSE)</f>
        <v>#N/A</v>
      </c>
      <c r="CV51" s="9" t="e">
        <v>#N/A</v>
      </c>
      <c r="CW51" s="9">
        <v>1164261</v>
      </c>
      <c r="CX51" s="9">
        <v>113927</v>
      </c>
      <c r="CY51" s="9">
        <v>30885</v>
      </c>
      <c r="CZ51" s="9">
        <v>16037</v>
      </c>
      <c r="DA51" s="11">
        <f t="shared" si="116"/>
        <v>0.87861460557991411</v>
      </c>
      <c r="DB51" s="11">
        <f t="shared" si="117"/>
        <v>8.5975503920429242E-2</v>
      </c>
      <c r="DC51" s="11">
        <f t="shared" si="118"/>
        <v>2.3307499000083012E-2</v>
      </c>
      <c r="DD51" s="11">
        <f t="shared" si="119"/>
        <v>1.2102391499573621E-2</v>
      </c>
      <c r="DE51" s="9" t="e">
        <v>#N/A</v>
      </c>
      <c r="DF51" s="9">
        <v>693173</v>
      </c>
      <c r="DG51" s="9" t="e">
        <v>#N/A</v>
      </c>
      <c r="DH51" s="9" t="e">
        <v>#N/A</v>
      </c>
      <c r="DI51" s="9" t="e">
        <v>#N/A</v>
      </c>
      <c r="DJ51" s="9" t="e">
        <v>#N/A</v>
      </c>
      <c r="DK51" s="9" t="e">
        <v>#N/A</v>
      </c>
      <c r="DL51" s="9" t="e">
        <v>#N/A</v>
      </c>
      <c r="DM51" s="9" t="e">
        <v>#N/A</v>
      </c>
      <c r="DN51" s="9" t="e">
        <v>#N/A</v>
      </c>
      <c r="DO51" s="9" t="e">
        <v>#N/A</v>
      </c>
      <c r="DP51" s="9" t="e">
        <v>#N/A</v>
      </c>
      <c r="DQ51" s="9" t="e">
        <v>#N/A</v>
      </c>
      <c r="DR51" s="9" t="e">
        <v>#N/A</v>
      </c>
      <c r="DS51" s="9" t="e">
        <v>#N/A</v>
      </c>
      <c r="DT51" s="9" t="e">
        <v>#N/A</v>
      </c>
      <c r="DU51" s="9" t="e">
        <v>#N/A</v>
      </c>
      <c r="DV51" s="9" t="e">
        <v>#N/A</v>
      </c>
      <c r="DW51" s="9" t="e">
        <v>#N/A</v>
      </c>
      <c r="DX51" s="9" t="e">
        <v>#N/A</v>
      </c>
      <c r="DY51" s="9" t="e">
        <v>#N/A</v>
      </c>
      <c r="DZ51" s="9" t="e">
        <v>#N/A</v>
      </c>
      <c r="EA51" s="9" t="e">
        <f t="shared" si="183"/>
        <v>#N/A</v>
      </c>
      <c r="EB51" s="9" t="e">
        <f t="shared" si="184"/>
        <v>#N/A</v>
      </c>
      <c r="EC51" s="9" t="e">
        <f t="shared" si="185"/>
        <v>#N/A</v>
      </c>
      <c r="ED51" s="9" t="e">
        <f t="shared" si="186"/>
        <v>#N/A</v>
      </c>
      <c r="EE51" s="9" t="e">
        <f t="shared" si="187"/>
        <v>#N/A</v>
      </c>
      <c r="EF51" s="9" t="e">
        <f t="shared" si="188"/>
        <v>#N/A</v>
      </c>
      <c r="EG51" s="11" t="e">
        <f t="shared" si="189"/>
        <v>#N/A</v>
      </c>
      <c r="EH51" s="11" t="e">
        <f t="shared" si="190"/>
        <v>#N/A</v>
      </c>
      <c r="EI51" s="11" t="e">
        <f t="shared" si="191"/>
        <v>#N/A</v>
      </c>
      <c r="EJ51" s="11" t="e">
        <f t="shared" si="192"/>
        <v>#N/A</v>
      </c>
      <c r="EK51" s="11" t="e">
        <f t="shared" si="193"/>
        <v>#N/A</v>
      </c>
      <c r="EL51" s="11" t="e">
        <f t="shared" si="194"/>
        <v>#N/A</v>
      </c>
      <c r="EM51" s="9">
        <v>1081193</v>
      </c>
      <c r="EN51" s="9">
        <v>747020</v>
      </c>
      <c r="EO51" s="14">
        <f t="shared" si="120"/>
        <v>0.69092197230281738</v>
      </c>
      <c r="EP51" s="9">
        <v>722337</v>
      </c>
      <c r="EQ51" s="9">
        <v>693173</v>
      </c>
      <c r="ER51" s="11">
        <f t="shared" si="58"/>
        <v>4.0374506636099219E-2</v>
      </c>
      <c r="ES51" s="9" t="e">
        <v>#N/A</v>
      </c>
      <c r="ET51" s="9">
        <v>914866</v>
      </c>
      <c r="EU51" s="9">
        <v>78061</v>
      </c>
      <c r="EV51" s="9">
        <v>209669</v>
      </c>
      <c r="EW51" s="9">
        <v>236714</v>
      </c>
      <c r="EX51" s="9">
        <v>145879</v>
      </c>
      <c r="EY51" s="9">
        <v>244543</v>
      </c>
      <c r="EZ51" s="13">
        <f t="shared" si="121"/>
        <v>8.5325063998443487E-2</v>
      </c>
      <c r="FA51" s="13">
        <f t="shared" si="122"/>
        <v>0.22918001106172925</v>
      </c>
      <c r="FB51" s="13">
        <f t="shared" si="123"/>
        <v>0.25874171736625912</v>
      </c>
      <c r="FC51" s="13">
        <f t="shared" si="124"/>
        <v>0.15945395281931998</v>
      </c>
      <c r="FD51" s="13">
        <f t="shared" si="125"/>
        <v>0.26729925475424815</v>
      </c>
      <c r="FE51" s="13">
        <f t="shared" si="126"/>
        <v>0.42675320757356816</v>
      </c>
      <c r="FF51" s="9" t="e">
        <v>#N/A</v>
      </c>
      <c r="FG51" s="9" t="e">
        <v>#N/A</v>
      </c>
      <c r="FH51" s="9" t="e">
        <v>#N/A</v>
      </c>
      <c r="FI51" s="9" t="e">
        <v>#N/A</v>
      </c>
      <c r="FJ51" s="9" t="e">
        <v>#N/A</v>
      </c>
      <c r="FK51" s="9" t="e">
        <f t="shared" si="59"/>
        <v>#N/A</v>
      </c>
      <c r="FL51" s="9" t="e">
        <f t="shared" si="60"/>
        <v>#N/A</v>
      </c>
      <c r="FM51" s="9" t="e">
        <f t="shared" si="61"/>
        <v>#N/A</v>
      </c>
      <c r="FN51" s="9" t="e">
        <v>#N/A</v>
      </c>
      <c r="FO51" s="9" t="e">
        <v>#N/A</v>
      </c>
      <c r="FP51" s="9" t="e">
        <v>#N/A</v>
      </c>
      <c r="FQ51" s="9" t="e">
        <f t="shared" si="62"/>
        <v>#N/A</v>
      </c>
      <c r="FR51" s="8">
        <v>608773</v>
      </c>
      <c r="FS51" s="8">
        <v>49497</v>
      </c>
      <c r="FT51" s="13">
        <f t="shared" si="127"/>
        <v>8.1306168309041305E-2</v>
      </c>
      <c r="FU51" s="8">
        <v>559276</v>
      </c>
      <c r="FV51" s="8">
        <v>299868</v>
      </c>
      <c r="FW51" s="8">
        <v>259408</v>
      </c>
      <c r="FX51" s="13">
        <f t="shared" si="128"/>
        <v>0.53617176492465257</v>
      </c>
      <c r="FY51" s="13">
        <f t="shared" si="129"/>
        <v>0.46382823507534743</v>
      </c>
      <c r="FZ51" s="17">
        <v>161326</v>
      </c>
      <c r="GA51" s="17">
        <v>147835</v>
      </c>
      <c r="GB51" s="17">
        <v>150576</v>
      </c>
      <c r="GC51" s="17">
        <v>81584</v>
      </c>
      <c r="GD51" s="17">
        <v>67452</v>
      </c>
      <c r="GE51" s="13">
        <f t="shared" si="63"/>
        <v>0.2650018972589126</v>
      </c>
      <c r="GF51" s="13">
        <f t="shared" si="64"/>
        <v>0.24284092757070369</v>
      </c>
      <c r="GG51" s="13">
        <f t="shared" si="65"/>
        <v>0.24734342686025826</v>
      </c>
      <c r="GH51" s="13">
        <f t="shared" si="66"/>
        <v>0.13401382781430846</v>
      </c>
      <c r="GI51" s="13">
        <f t="shared" si="67"/>
        <v>0.11079992049581699</v>
      </c>
      <c r="GJ51">
        <v>1981</v>
      </c>
      <c r="GK51" s="8">
        <v>373865</v>
      </c>
      <c r="GL51" s="8">
        <v>61698</v>
      </c>
      <c r="GM51" s="8">
        <v>97983</v>
      </c>
      <c r="GN51" s="8">
        <v>69510</v>
      </c>
      <c r="GO51" s="8">
        <v>5717</v>
      </c>
      <c r="GP51" s="13">
        <f t="shared" si="130"/>
        <v>0.61412874749701452</v>
      </c>
      <c r="GQ51" s="13">
        <f t="shared" si="131"/>
        <v>0.10134812154941168</v>
      </c>
      <c r="GR51" s="13">
        <f t="shared" si="132"/>
        <v>0.16095161907640451</v>
      </c>
      <c r="GS51" s="13">
        <f t="shared" si="133"/>
        <v>0.11418049092190356</v>
      </c>
      <c r="GT51" s="13">
        <f t="shared" si="134"/>
        <v>9.3910209552657553E-3</v>
      </c>
      <c r="GU51" s="21">
        <v>320063.61644261202</v>
      </c>
      <c r="GV51" s="21">
        <f>GU51*VLOOKUP(H51,'R-CPI-U-RS'!$A$44:$O$54,15,FALSE)</f>
        <v>320063.61644261202</v>
      </c>
      <c r="GW51" s="9">
        <v>2013</v>
      </c>
      <c r="GX51" s="9">
        <v>80</v>
      </c>
      <c r="GY51" s="9">
        <v>89</v>
      </c>
      <c r="GZ51" s="9">
        <v>5940</v>
      </c>
      <c r="HA51" s="9">
        <f t="shared" si="69"/>
        <v>6109</v>
      </c>
      <c r="HB51" s="8">
        <v>27093</v>
      </c>
      <c r="HC51" s="8">
        <v>101944</v>
      </c>
      <c r="HD51" s="8">
        <v>176399</v>
      </c>
      <c r="HE51" s="8">
        <v>247459</v>
      </c>
      <c r="HF51" s="8">
        <v>6381</v>
      </c>
      <c r="HG51" s="13">
        <f t="shared" si="135"/>
        <v>4.8442987004627409E-2</v>
      </c>
      <c r="HH51" s="13">
        <f t="shared" si="179"/>
        <v>0.18227851722584199</v>
      </c>
      <c r="HI51" s="13">
        <f t="shared" si="180"/>
        <v>0.31540598917171486</v>
      </c>
      <c r="HJ51" s="13">
        <f t="shared" si="181"/>
        <v>0.44246311302469621</v>
      </c>
      <c r="HK51" s="13">
        <f t="shared" si="182"/>
        <v>1.1409393573119533E-2</v>
      </c>
      <c r="HL51" s="5">
        <v>1423</v>
      </c>
      <c r="HM51" s="5">
        <f>HL51*VLOOKUP(H51,'R-CPI-U-RS'!$A$44:$O$54,15,FALSE)</f>
        <v>1423</v>
      </c>
      <c r="HN51" s="17">
        <v>59710</v>
      </c>
      <c r="HO51" s="17">
        <v>116277</v>
      </c>
      <c r="HP51" s="17">
        <v>62590</v>
      </c>
      <c r="HQ51" s="17">
        <v>23587</v>
      </c>
      <c r="HR51" s="17">
        <v>35996</v>
      </c>
      <c r="HS51" s="17">
        <v>1708</v>
      </c>
      <c r="HT51" s="13">
        <f t="shared" si="136"/>
        <v>0.19912094654981524</v>
      </c>
      <c r="HU51" s="13">
        <f t="shared" si="137"/>
        <v>0.38776061467045497</v>
      </c>
      <c r="HV51" s="13">
        <f t="shared" si="138"/>
        <v>0.20872517240919339</v>
      </c>
      <c r="HW51" s="13">
        <f t="shared" si="139"/>
        <v>7.8657942828177729E-2</v>
      </c>
      <c r="HX51" s="13">
        <f t="shared" si="140"/>
        <v>0.12003948403964411</v>
      </c>
      <c r="HY51" s="13">
        <f t="shared" si="141"/>
        <v>5.6958395027145274E-3</v>
      </c>
      <c r="HZ51" s="13">
        <v>0.17399999999999999</v>
      </c>
      <c r="IA51" s="17">
        <v>6852</v>
      </c>
      <c r="IB51" s="17">
        <v>47445</v>
      </c>
      <c r="IC51" s="17">
        <v>67680</v>
      </c>
      <c r="ID51" s="17">
        <v>39405</v>
      </c>
      <c r="IE51" s="17">
        <v>86681</v>
      </c>
      <c r="IF51" s="17">
        <v>11345</v>
      </c>
      <c r="IG51" s="13">
        <f t="shared" si="142"/>
        <v>2.6413988774440265E-2</v>
      </c>
      <c r="IH51" s="13">
        <f t="shared" si="143"/>
        <v>0.18289721211373589</v>
      </c>
      <c r="II51" s="13">
        <f t="shared" si="144"/>
        <v>0.26090174551286005</v>
      </c>
      <c r="IJ51" s="13">
        <f t="shared" si="145"/>
        <v>0.15190356504039967</v>
      </c>
      <c r="IK51" s="13">
        <f t="shared" si="146"/>
        <v>0.33414929377659902</v>
      </c>
      <c r="IL51" s="13">
        <f t="shared" si="147"/>
        <v>4.3734194781965087E-2</v>
      </c>
      <c r="IM51" s="13">
        <v>0.30499999999999999</v>
      </c>
      <c r="IN51" s="17">
        <v>808466</v>
      </c>
      <c r="IO51" s="17">
        <v>581622</v>
      </c>
      <c r="IP51" s="17">
        <v>67998</v>
      </c>
      <c r="IQ51" s="17">
        <v>10617</v>
      </c>
      <c r="IR51" s="17">
        <v>15152</v>
      </c>
      <c r="IS51" s="17">
        <v>14176</v>
      </c>
      <c r="IT51" s="17">
        <v>118901</v>
      </c>
      <c r="IU51" s="13">
        <f t="shared" si="148"/>
        <v>0.71941429818941061</v>
      </c>
      <c r="IV51" s="13">
        <f t="shared" si="149"/>
        <v>8.4107433089332148E-2</v>
      </c>
      <c r="IW51" s="13">
        <f t="shared" si="150"/>
        <v>1.3132277671540918E-2</v>
      </c>
      <c r="IX51" s="13">
        <f t="shared" si="151"/>
        <v>1.874166631620872E-2</v>
      </c>
      <c r="IY51" s="13">
        <f t="shared" si="152"/>
        <v>1.7534441769969301E-2</v>
      </c>
      <c r="IZ51" s="13">
        <f t="shared" si="153"/>
        <v>0.14706988296353835</v>
      </c>
      <c r="JA51" s="17">
        <v>808466</v>
      </c>
      <c r="JB51" s="17">
        <v>581622</v>
      </c>
      <c r="JC51" s="17">
        <v>67998</v>
      </c>
      <c r="JD51" s="17">
        <v>10617</v>
      </c>
      <c r="JE51" s="17">
        <v>18257</v>
      </c>
      <c r="JF51" s="17">
        <v>11071</v>
      </c>
      <c r="JG51" s="17">
        <v>118901</v>
      </c>
      <c r="JH51" s="13">
        <f t="shared" si="74"/>
        <v>0.71941429818941061</v>
      </c>
      <c r="JI51" s="13">
        <f t="shared" si="75"/>
        <v>8.4107433089332148E-2</v>
      </c>
      <c r="JJ51" s="13">
        <f t="shared" si="76"/>
        <v>1.3132277671540918E-2</v>
      </c>
      <c r="JK51" s="13">
        <f t="shared" si="77"/>
        <v>2.2582273094972453E-2</v>
      </c>
      <c r="JL51" s="13">
        <f t="shared" si="78"/>
        <v>1.3693834991205567E-2</v>
      </c>
      <c r="JM51" s="13">
        <f t="shared" si="79"/>
        <v>0.14706988296353835</v>
      </c>
      <c r="JN51" s="1">
        <v>0</v>
      </c>
      <c r="JO51" s="1">
        <v>0</v>
      </c>
      <c r="JP51" s="1">
        <v>0</v>
      </c>
      <c r="JQ51" s="1">
        <v>0</v>
      </c>
      <c r="JR51" s="1">
        <v>0</v>
      </c>
      <c r="JS51" s="1">
        <v>0</v>
      </c>
      <c r="JT51" s="11" t="e">
        <f t="shared" si="80"/>
        <v>#DIV/0!</v>
      </c>
      <c r="JU51" s="11" t="e">
        <f t="shared" si="81"/>
        <v>#DIV/0!</v>
      </c>
      <c r="JV51" s="11" t="e">
        <f t="shared" si="82"/>
        <v>#DIV/0!</v>
      </c>
      <c r="JW51" s="11" t="e">
        <f t="shared" si="83"/>
        <v>#DIV/0!</v>
      </c>
      <c r="JX51" s="11" t="e">
        <f t="shared" si="84"/>
        <v>#DIV/0!</v>
      </c>
      <c r="JY51" s="29">
        <f>(JN51/J51)*100000</f>
        <v>0</v>
      </c>
      <c r="JZ51" s="9"/>
      <c r="KA51" s="9"/>
      <c r="KB51" s="9"/>
      <c r="KC51" s="9"/>
      <c r="KD51" s="9"/>
      <c r="KE51" s="9"/>
      <c r="KF51" s="9"/>
      <c r="KG51" s="9"/>
      <c r="KH51" s="9">
        <f t="shared" si="85"/>
        <v>0</v>
      </c>
      <c r="KI51" s="9">
        <f t="shared" si="86"/>
        <v>0</v>
      </c>
      <c r="KJ51" s="9">
        <f t="shared" si="87"/>
        <v>0</v>
      </c>
      <c r="KK51">
        <v>4.0999999999999996</v>
      </c>
      <c r="KL51" s="8">
        <v>895</v>
      </c>
      <c r="KM51" s="8">
        <v>3</v>
      </c>
      <c r="KN51" s="8">
        <v>97005</v>
      </c>
      <c r="KO51" s="8">
        <v>584457</v>
      </c>
      <c r="KP51" s="8">
        <v>143723</v>
      </c>
      <c r="KQ51" s="8">
        <v>303703</v>
      </c>
      <c r="KR51" s="8">
        <v>117551</v>
      </c>
      <c r="KS51" s="8">
        <v>19480</v>
      </c>
      <c r="KT51" s="13">
        <f t="shared" si="154"/>
        <v>0.24590859549975447</v>
      </c>
      <c r="KU51" s="13">
        <f t="shared" si="155"/>
        <v>0.51963275313667212</v>
      </c>
      <c r="KV51" s="13">
        <f t="shared" si="156"/>
        <v>0.20112856891097206</v>
      </c>
      <c r="KW51" s="13">
        <f t="shared" si="157"/>
        <v>3.3330082452601301E-2</v>
      </c>
      <c r="KX51" s="17">
        <v>12816645</v>
      </c>
      <c r="KY51" s="15">
        <f t="shared" si="158"/>
        <v>21.929149620930197</v>
      </c>
      <c r="KZ51" s="8">
        <v>697620</v>
      </c>
      <c r="LA51" s="8">
        <v>26391</v>
      </c>
      <c r="LB51" s="8">
        <v>187226</v>
      </c>
      <c r="LC51" s="8">
        <v>312648</v>
      </c>
      <c r="LD51" s="8">
        <v>117420</v>
      </c>
      <c r="LE51" s="8">
        <v>53935</v>
      </c>
      <c r="LF51" s="13">
        <f t="shared" si="159"/>
        <v>3.7830050743958031E-2</v>
      </c>
      <c r="LG51" s="13">
        <f t="shared" si="160"/>
        <v>0.26837820016627961</v>
      </c>
      <c r="LH51" s="13">
        <f t="shared" si="161"/>
        <v>0.44816375677302828</v>
      </c>
      <c r="LI51" s="13">
        <f t="shared" si="162"/>
        <v>0.16831512858002926</v>
      </c>
      <c r="LJ51" s="13">
        <f t="shared" si="163"/>
        <v>7.731286373670479E-2</v>
      </c>
      <c r="LK51" s="17" t="e">
        <v>#N/A</v>
      </c>
      <c r="LL51" s="17" t="e">
        <v>#N/A</v>
      </c>
      <c r="LM51" s="13" t="e">
        <f t="shared" si="195"/>
        <v>#N/A</v>
      </c>
      <c r="LN51" s="27">
        <v>373.83000000000004</v>
      </c>
      <c r="LO51" s="27">
        <v>41.02</v>
      </c>
      <c r="LP51" s="27">
        <v>115.78</v>
      </c>
      <c r="LQ51" s="27">
        <v>2.2000000000000002</v>
      </c>
      <c r="LR51" s="27">
        <v>10.79</v>
      </c>
      <c r="LS51" s="11">
        <f t="shared" si="90"/>
        <v>0.68766785622309712</v>
      </c>
      <c r="LT51" s="11">
        <f t="shared" si="91"/>
        <v>7.5457120782899831E-2</v>
      </c>
      <c r="LU51" s="11">
        <f t="shared" si="92"/>
        <v>0.21297965490600052</v>
      </c>
      <c r="LV51" s="11">
        <f t="shared" si="93"/>
        <v>4.0469445568595717E-3</v>
      </c>
      <c r="LW51" s="11">
        <f t="shared" si="94"/>
        <v>1.9848423531143074E-2</v>
      </c>
      <c r="LX51" s="25" t="e">
        <v>#N/A</v>
      </c>
      <c r="LY51" s="25" t="e">
        <v>#N/A</v>
      </c>
      <c r="LZ51" s="25" t="e">
        <v>#N/A</v>
      </c>
      <c r="MA51" s="25" t="e">
        <v>#N/A</v>
      </c>
      <c r="MB51" s="22" t="e">
        <v>#N/A</v>
      </c>
      <c r="MC51" s="22" t="e">
        <v>#N/A</v>
      </c>
      <c r="MD51" s="1">
        <v>306</v>
      </c>
      <c r="ME51" s="1">
        <v>120</v>
      </c>
      <c r="MF51" s="1">
        <v>182</v>
      </c>
      <c r="MG51" s="1">
        <v>4</v>
      </c>
      <c r="MH51" s="1">
        <v>0</v>
      </c>
      <c r="MI51" s="1">
        <v>0</v>
      </c>
      <c r="MJ51" s="11">
        <f t="shared" si="95"/>
        <v>0.39215686274509803</v>
      </c>
      <c r="MK51" s="11">
        <f t="shared" si="96"/>
        <v>0.59477124183006536</v>
      </c>
      <c r="ML51" s="11">
        <f t="shared" si="97"/>
        <v>1.3071895424836602E-2</v>
      </c>
      <c r="MM51" s="11">
        <f t="shared" si="98"/>
        <v>0</v>
      </c>
      <c r="MN51" s="11">
        <f t="shared" si="99"/>
        <v>0</v>
      </c>
      <c r="MO51" s="26">
        <v>92.459433662106207</v>
      </c>
      <c r="MP51" s="26">
        <v>92.8505106778087</v>
      </c>
      <c r="MQ51" s="26">
        <v>63.560001373291001</v>
      </c>
      <c r="MR51" s="26">
        <v>72.220001220703097</v>
      </c>
      <c r="MS51" s="9">
        <v>175546.70553000001</v>
      </c>
      <c r="MT51" s="9">
        <v>156.04</v>
      </c>
      <c r="MU51" s="9">
        <v>6044</v>
      </c>
      <c r="MV51" s="9">
        <v>623148.55299999996</v>
      </c>
      <c r="MW51" s="9">
        <v>804895.29853000003</v>
      </c>
      <c r="MX51" s="13" t="e">
        <v>#N/A</v>
      </c>
      <c r="MY51" s="13" t="e">
        <v>#N/A</v>
      </c>
      <c r="MZ51" s="13" t="e">
        <v>#N/A</v>
      </c>
      <c r="NA51" s="13" t="e">
        <v>#N/A</v>
      </c>
      <c r="NB51" s="13" t="e">
        <v>#N/A</v>
      </c>
      <c r="NC51" s="8" t="e">
        <v>#N/A</v>
      </c>
      <c r="ND51" s="8" t="e">
        <v>#N/A</v>
      </c>
      <c r="NE51" s="8" t="e">
        <v>#N/A</v>
      </c>
      <c r="NF51" s="8" t="e">
        <v>#N/A</v>
      </c>
      <c r="NG51" s="8" t="e">
        <v>#N/A</v>
      </c>
      <c r="NH51" s="38" t="e">
        <f t="shared" si="100"/>
        <v>#N/A</v>
      </c>
      <c r="NI51" s="38" t="e">
        <f t="shared" si="101"/>
        <v>#N/A</v>
      </c>
      <c r="NJ51" s="38" t="e">
        <f t="shared" si="102"/>
        <v>#N/A</v>
      </c>
      <c r="NK51" s="38" t="e">
        <f t="shared" si="103"/>
        <v>#N/A</v>
      </c>
      <c r="NL51" s="38" t="e">
        <f t="shared" si="104"/>
        <v>#N/A</v>
      </c>
      <c r="NM51" s="8">
        <v>1348123</v>
      </c>
      <c r="NN51" s="8">
        <v>170373</v>
      </c>
      <c r="NO51" s="11">
        <f t="shared" si="105"/>
        <v>0.12637793435762168</v>
      </c>
      <c r="NP51" s="13" t="e">
        <v>#N/A</v>
      </c>
      <c r="NQ51" s="13" t="e">
        <v>#N/A</v>
      </c>
      <c r="NR51" s="13" t="e">
        <v>#N/A</v>
      </c>
      <c r="NS51" s="9" t="e">
        <v>#N/A</v>
      </c>
      <c r="NT51" s="39" t="e">
        <v>#N/A</v>
      </c>
      <c r="NU51" s="8" t="e">
        <v>#N/A</v>
      </c>
      <c r="NV51" s="16" t="e">
        <v>#N/A</v>
      </c>
      <c r="NW51" s="8" t="e">
        <v>#N/A</v>
      </c>
      <c r="NX51" s="25" t="e">
        <v>#N/A</v>
      </c>
      <c r="NY51" s="39" t="e">
        <v>#N/A</v>
      </c>
    </row>
    <row r="52" spans="1:389" x14ac:dyDescent="0.25">
      <c r="A52" s="3" t="s">
        <v>49</v>
      </c>
      <c r="B52" s="3" t="s">
        <v>4</v>
      </c>
      <c r="C52" s="3" t="s">
        <v>80</v>
      </c>
      <c r="D52" s="3" t="s">
        <v>96</v>
      </c>
      <c r="E52" s="3" t="s">
        <v>23</v>
      </c>
      <c r="F52" s="3" t="s">
        <v>24</v>
      </c>
      <c r="G52" s="3">
        <v>39061</v>
      </c>
      <c r="H52" s="3">
        <v>2014</v>
      </c>
      <c r="I52" s="3" t="str">
        <f t="shared" si="53"/>
        <v>Sum of 2014</v>
      </c>
      <c r="J52" s="8">
        <v>813021</v>
      </c>
      <c r="K52" s="8" t="e">
        <v>#N/A</v>
      </c>
      <c r="L52" s="8" t="e">
        <v>#N/A</v>
      </c>
      <c r="M52" s="8" t="e">
        <v>#N/A</v>
      </c>
      <c r="N52" s="8" t="e">
        <v>#N/A</v>
      </c>
      <c r="O52" s="8" t="e">
        <v>#N/A</v>
      </c>
      <c r="P52" s="13" t="e">
        <f t="shared" si="106"/>
        <v>#N/A</v>
      </c>
      <c r="Q52" s="13" t="e">
        <f t="shared" si="107"/>
        <v>#N/A</v>
      </c>
      <c r="R52" s="13" t="e">
        <f t="shared" si="108"/>
        <v>#N/A</v>
      </c>
      <c r="S52" s="13" t="e">
        <f t="shared" si="109"/>
        <v>#N/A</v>
      </c>
      <c r="T52" s="15" t="e">
        <v>#N/A</v>
      </c>
      <c r="U52" s="15" t="e">
        <v>#N/A</v>
      </c>
      <c r="V52" s="15" t="e">
        <v>#N/A</v>
      </c>
      <c r="W52" s="17" t="e">
        <v>#N/A</v>
      </c>
      <c r="X52" s="17" t="e">
        <v>#N/A</v>
      </c>
      <c r="Y52" s="17" t="e">
        <v>#N/A</v>
      </c>
      <c r="Z52" s="17" t="e">
        <v>#N/A</v>
      </c>
      <c r="AA52" s="17" t="e">
        <v>#N/A</v>
      </c>
      <c r="AB52" s="17" t="e">
        <v>#N/A</v>
      </c>
      <c r="AC52" s="17" t="e">
        <v>#N/A</v>
      </c>
      <c r="AD52" s="13" t="e">
        <f t="shared" si="196"/>
        <v>#N/A</v>
      </c>
      <c r="AE52" s="13" t="e">
        <f t="shared" si="197"/>
        <v>#N/A</v>
      </c>
      <c r="AF52" s="13" t="e">
        <f t="shared" si="198"/>
        <v>#N/A</v>
      </c>
      <c r="AG52" s="13" t="e">
        <f t="shared" si="199"/>
        <v>#N/A</v>
      </c>
      <c r="AH52" s="13" t="e">
        <f t="shared" si="200"/>
        <v>#N/A</v>
      </c>
      <c r="AI52" s="13" t="e">
        <f t="shared" si="201"/>
        <v>#N/A</v>
      </c>
      <c r="AJ52" s="13" t="e">
        <f t="shared" si="202"/>
        <v>#N/A</v>
      </c>
      <c r="AK52" s="17" t="e">
        <v>#N/A</v>
      </c>
      <c r="AL52" s="17" t="e">
        <v>#N/A</v>
      </c>
      <c r="AM52" s="17" t="e">
        <v>#N/A</v>
      </c>
      <c r="AN52" s="17" t="e">
        <v>#N/A</v>
      </c>
      <c r="AO52" s="17" t="e">
        <v>#N/A</v>
      </c>
      <c r="AP52" s="13" t="e">
        <f t="shared" si="110"/>
        <v>#N/A</v>
      </c>
      <c r="AQ52" s="13" t="e">
        <f t="shared" si="164"/>
        <v>#N/A</v>
      </c>
      <c r="AR52" s="13" t="e">
        <f t="shared" si="165"/>
        <v>#N/A</v>
      </c>
      <c r="AS52" s="13" t="e">
        <f t="shared" si="166"/>
        <v>#N/A</v>
      </c>
      <c r="AT52" s="19" t="e">
        <v>#N/A</v>
      </c>
      <c r="AU52" s="17" t="e">
        <v>#N/A</v>
      </c>
      <c r="AV52" s="17" t="e">
        <v>#N/A</v>
      </c>
      <c r="AW52" s="17" t="e">
        <v>#N/A</v>
      </c>
      <c r="AX52" s="17" t="e">
        <v>#N/A</v>
      </c>
      <c r="AY52" s="17" t="e">
        <v>#N/A</v>
      </c>
      <c r="AZ52" s="17" t="e">
        <v>#N/A</v>
      </c>
      <c r="BA52" s="13" t="e">
        <f t="shared" si="167"/>
        <v>#N/A</v>
      </c>
      <c r="BB52" s="13" t="e">
        <f t="shared" si="168"/>
        <v>#N/A</v>
      </c>
      <c r="BC52" s="13" t="e">
        <f t="shared" si="169"/>
        <v>#N/A</v>
      </c>
      <c r="BD52" s="13" t="e">
        <f t="shared" si="170"/>
        <v>#N/A</v>
      </c>
      <c r="BE52" s="13" t="e">
        <f t="shared" si="171"/>
        <v>#N/A</v>
      </c>
      <c r="BF52" s="13" t="e">
        <f t="shared" si="9"/>
        <v>#N/A</v>
      </c>
      <c r="BG52" s="17" t="e">
        <v>#N/A</v>
      </c>
      <c r="BH52" s="17" t="e">
        <v>#N/A</v>
      </c>
      <c r="BI52" s="17" t="e">
        <v>#N/A</v>
      </c>
      <c r="BJ52" s="17" t="e">
        <v>#N/A</v>
      </c>
      <c r="BK52" s="17" t="e">
        <v>#N/A</v>
      </c>
      <c r="BL52" s="17" t="e">
        <v>#N/A</v>
      </c>
      <c r="BM52" s="13" t="e">
        <f t="shared" si="111"/>
        <v>#N/A</v>
      </c>
      <c r="BN52" s="13" t="e">
        <f t="shared" si="172"/>
        <v>#N/A</v>
      </c>
      <c r="BO52" s="13" t="e">
        <f t="shared" si="173"/>
        <v>#N/A</v>
      </c>
      <c r="BP52" s="13" t="e">
        <f t="shared" si="174"/>
        <v>#N/A</v>
      </c>
      <c r="BQ52" s="13" t="e">
        <f t="shared" si="175"/>
        <v>#N/A</v>
      </c>
      <c r="BR52" s="13" t="e">
        <f t="shared" si="56"/>
        <v>#N/A</v>
      </c>
      <c r="BS52" s="17" t="e">
        <v>#N/A</v>
      </c>
      <c r="BT52" s="17" t="e">
        <v>#N/A</v>
      </c>
      <c r="BU52" s="17" t="e">
        <v>#N/A</v>
      </c>
      <c r="BV52" s="17" t="e">
        <v>#N/A</v>
      </c>
      <c r="BW52" s="13" t="e">
        <f t="shared" si="112"/>
        <v>#N/A</v>
      </c>
      <c r="BX52" s="13" t="e">
        <f t="shared" si="176"/>
        <v>#N/A</v>
      </c>
      <c r="BY52" s="13" t="e">
        <f t="shared" si="177"/>
        <v>#N/A</v>
      </c>
      <c r="BZ52" s="13" t="e">
        <f t="shared" si="178"/>
        <v>#N/A</v>
      </c>
      <c r="CA52" s="13" t="e">
        <f t="shared" si="113"/>
        <v>#N/A</v>
      </c>
      <c r="CB52" s="8" t="e">
        <v>#N/A</v>
      </c>
      <c r="CC52" s="8" t="e">
        <v>#N/A</v>
      </c>
      <c r="CD52" s="13" t="e">
        <f t="shared" si="114"/>
        <v>#N/A</v>
      </c>
      <c r="CE52" s="8" t="e">
        <v>#N/A</v>
      </c>
      <c r="CF52" s="8" t="e">
        <v>#N/A</v>
      </c>
      <c r="CG52" s="13" t="e">
        <f t="shared" si="115"/>
        <v>#N/A</v>
      </c>
      <c r="CH52" s="5" t="e">
        <v>#N/A</v>
      </c>
      <c r="CI52" s="5" t="e">
        <f>CH52*VLOOKUP(H52,'R-CPI-U-RS'!$A$44:$O$54,15,FALSE)</f>
        <v>#N/A</v>
      </c>
      <c r="CJ52" s="5">
        <v>68187852</v>
      </c>
      <c r="CK52" s="5">
        <v>72548910</v>
      </c>
      <c r="CL52" s="9">
        <v>20954</v>
      </c>
      <c r="CM52" s="9">
        <v>9540</v>
      </c>
      <c r="CN52" s="9">
        <v>4197</v>
      </c>
      <c r="CO52" s="9">
        <v>3240</v>
      </c>
      <c r="CP52" s="9">
        <v>2293</v>
      </c>
      <c r="CQ52" s="9">
        <v>878</v>
      </c>
      <c r="CR52" s="9">
        <v>574</v>
      </c>
      <c r="CS52" s="9">
        <v>232</v>
      </c>
      <c r="CT52" s="20">
        <v>25024967000</v>
      </c>
      <c r="CU52" s="20">
        <f>CT52*VLOOKUP(H52,'R-CPI-U-RS'!$A$44:$P$54,16,FALSE)</f>
        <v>32337410621.512802</v>
      </c>
      <c r="CV52" s="9">
        <v>1577</v>
      </c>
      <c r="CW52" s="9" t="e">
        <v>#N/A</v>
      </c>
      <c r="CX52" s="9" t="e">
        <v>#N/A</v>
      </c>
      <c r="CY52" s="9" t="e">
        <v>#N/A</v>
      </c>
      <c r="CZ52" s="9" t="e">
        <v>#N/A</v>
      </c>
      <c r="DA52" s="11" t="e">
        <f t="shared" si="116"/>
        <v>#N/A</v>
      </c>
      <c r="DB52" s="11" t="e">
        <f t="shared" si="117"/>
        <v>#N/A</v>
      </c>
      <c r="DC52" s="11" t="e">
        <f t="shared" si="118"/>
        <v>#N/A</v>
      </c>
      <c r="DD52" s="11" t="e">
        <f t="shared" si="119"/>
        <v>#N/A</v>
      </c>
      <c r="DE52" s="9">
        <v>468724</v>
      </c>
      <c r="DF52" s="9">
        <v>380635</v>
      </c>
      <c r="DG52" s="9">
        <v>0</v>
      </c>
      <c r="DH52" s="9">
        <v>91</v>
      </c>
      <c r="DI52" s="9">
        <v>0</v>
      </c>
      <c r="DJ52" s="9">
        <v>18143</v>
      </c>
      <c r="DK52" s="9">
        <v>39568</v>
      </c>
      <c r="DL52" s="9">
        <v>28472</v>
      </c>
      <c r="DM52" s="9">
        <v>44836</v>
      </c>
      <c r="DN52" s="9">
        <v>10392</v>
      </c>
      <c r="DO52" s="9">
        <v>10644</v>
      </c>
      <c r="DP52" s="9">
        <v>32940</v>
      </c>
      <c r="DQ52" s="9">
        <v>6865</v>
      </c>
      <c r="DR52" s="9">
        <v>39902</v>
      </c>
      <c r="DS52" s="9">
        <v>30091</v>
      </c>
      <c r="DT52" s="9">
        <v>35380</v>
      </c>
      <c r="DU52" s="9">
        <v>11932</v>
      </c>
      <c r="DV52" s="9">
        <v>86316</v>
      </c>
      <c r="DW52" s="9">
        <v>7554</v>
      </c>
      <c r="DX52" s="9">
        <v>45718</v>
      </c>
      <c r="DY52" s="9">
        <v>18024</v>
      </c>
      <c r="DZ52" s="9">
        <v>50</v>
      </c>
      <c r="EA52" s="9">
        <f t="shared" si="183"/>
        <v>57802</v>
      </c>
      <c r="EB52" s="9">
        <f t="shared" si="184"/>
        <v>39805</v>
      </c>
      <c r="EC52" s="9">
        <f t="shared" si="185"/>
        <v>105373</v>
      </c>
      <c r="ED52" s="9">
        <f t="shared" si="186"/>
        <v>98248</v>
      </c>
      <c r="EE52" s="9">
        <f t="shared" si="187"/>
        <v>83700</v>
      </c>
      <c r="EF52" s="9">
        <f t="shared" si="188"/>
        <v>81990</v>
      </c>
      <c r="EG52" s="11">
        <f t="shared" si="189"/>
        <v>0.12331777335916232</v>
      </c>
      <c r="EH52" s="11">
        <f t="shared" si="190"/>
        <v>8.492204367602256E-2</v>
      </c>
      <c r="EI52" s="11">
        <f t="shared" si="191"/>
        <v>0.22480820269497614</v>
      </c>
      <c r="EJ52" s="11">
        <f t="shared" si="192"/>
        <v>0.20960735955487664</v>
      </c>
      <c r="EK52" s="11">
        <f t="shared" si="193"/>
        <v>0.17856990467737943</v>
      </c>
      <c r="EL52" s="11">
        <f t="shared" si="194"/>
        <v>0.17492170232375556</v>
      </c>
      <c r="EM52" s="9" t="e">
        <v>#N/A</v>
      </c>
      <c r="EN52" s="9" t="e">
        <v>#N/A</v>
      </c>
      <c r="EO52" s="14" t="e">
        <f t="shared" si="120"/>
        <v>#N/A</v>
      </c>
      <c r="EP52" s="9">
        <v>402741</v>
      </c>
      <c r="EQ52" s="9">
        <v>380635</v>
      </c>
      <c r="ER52" s="11">
        <f t="shared" si="58"/>
        <v>5.4888873990976833E-2</v>
      </c>
      <c r="ES52" s="9">
        <v>56359</v>
      </c>
      <c r="ET52" s="9" t="e">
        <v>#N/A</v>
      </c>
      <c r="EU52" s="9" t="e">
        <v>#N/A</v>
      </c>
      <c r="EV52" s="9" t="e">
        <v>#N/A</v>
      </c>
      <c r="EW52" s="9" t="e">
        <v>#N/A</v>
      </c>
      <c r="EX52" s="9" t="e">
        <v>#N/A</v>
      </c>
      <c r="EY52" s="9" t="e">
        <v>#N/A</v>
      </c>
      <c r="EZ52" s="13" t="e">
        <f t="shared" si="121"/>
        <v>#N/A</v>
      </c>
      <c r="FA52" s="13" t="e">
        <f t="shared" si="122"/>
        <v>#N/A</v>
      </c>
      <c r="FB52" s="13" t="e">
        <f t="shared" si="123"/>
        <v>#N/A</v>
      </c>
      <c r="FC52" s="13" t="e">
        <f t="shared" si="124"/>
        <v>#N/A</v>
      </c>
      <c r="FD52" s="13" t="e">
        <f t="shared" si="125"/>
        <v>#N/A</v>
      </c>
      <c r="FE52" s="13" t="e">
        <f t="shared" si="126"/>
        <v>#N/A</v>
      </c>
      <c r="FF52" s="9">
        <v>235</v>
      </c>
      <c r="FG52" s="9">
        <v>46923</v>
      </c>
      <c r="FH52" s="9">
        <v>17073</v>
      </c>
      <c r="FI52" s="9">
        <v>471</v>
      </c>
      <c r="FJ52" s="9">
        <v>878</v>
      </c>
      <c r="FK52" s="9">
        <f t="shared" si="59"/>
        <v>47158</v>
      </c>
      <c r="FL52" s="9">
        <f t="shared" si="60"/>
        <v>17544</v>
      </c>
      <c r="FM52" s="9">
        <f t="shared" si="61"/>
        <v>878</v>
      </c>
      <c r="FN52" s="9">
        <v>259265</v>
      </c>
      <c r="FO52" s="9">
        <v>118885</v>
      </c>
      <c r="FP52" s="9">
        <v>253958</v>
      </c>
      <c r="FQ52" s="9">
        <f t="shared" si="62"/>
        <v>140380</v>
      </c>
      <c r="FR52" s="8" t="e">
        <v>#N/A</v>
      </c>
      <c r="FS52" s="8" t="e">
        <v>#N/A</v>
      </c>
      <c r="FT52" s="13" t="e">
        <f t="shared" si="127"/>
        <v>#N/A</v>
      </c>
      <c r="FU52" s="8" t="e">
        <v>#N/A</v>
      </c>
      <c r="FV52" s="8" t="e">
        <v>#N/A</v>
      </c>
      <c r="FW52" s="8" t="e">
        <v>#N/A</v>
      </c>
      <c r="FX52" s="13" t="e">
        <f t="shared" si="128"/>
        <v>#N/A</v>
      </c>
      <c r="FY52" s="13" t="e">
        <f t="shared" si="129"/>
        <v>#N/A</v>
      </c>
      <c r="FZ52" s="17">
        <v>23264</v>
      </c>
      <c r="GA52" s="17">
        <v>63596</v>
      </c>
      <c r="GB52" s="17">
        <v>104609</v>
      </c>
      <c r="GC52" s="17">
        <v>90972</v>
      </c>
      <c r="GD52" s="17">
        <v>94502</v>
      </c>
      <c r="GE52" s="13" t="e">
        <f t="shared" si="63"/>
        <v>#N/A</v>
      </c>
      <c r="GF52" s="13" t="e">
        <f t="shared" si="64"/>
        <v>#N/A</v>
      </c>
      <c r="GG52" s="13" t="e">
        <f t="shared" si="65"/>
        <v>#N/A</v>
      </c>
      <c r="GH52" s="13" t="e">
        <f t="shared" si="66"/>
        <v>#N/A</v>
      </c>
      <c r="GI52" s="13" t="e">
        <f t="shared" si="67"/>
        <v>#N/A</v>
      </c>
      <c r="GJ52" t="e">
        <v>#N/A</v>
      </c>
      <c r="GK52" s="8" t="e">
        <v>#N/A</v>
      </c>
      <c r="GL52" s="8" t="e">
        <v>#N/A</v>
      </c>
      <c r="GM52" s="8" t="e">
        <v>#N/A</v>
      </c>
      <c r="GN52" s="8" t="e">
        <v>#N/A</v>
      </c>
      <c r="GO52" s="8" t="e">
        <v>#N/A</v>
      </c>
      <c r="GP52" s="13" t="e">
        <f t="shared" si="130"/>
        <v>#N/A</v>
      </c>
      <c r="GQ52" s="13" t="e">
        <f t="shared" si="131"/>
        <v>#N/A</v>
      </c>
      <c r="GR52" s="13" t="e">
        <f t="shared" si="132"/>
        <v>#N/A</v>
      </c>
      <c r="GS52" s="13" t="e">
        <f t="shared" si="133"/>
        <v>#N/A</v>
      </c>
      <c r="GT52" s="13" t="e">
        <f t="shared" si="134"/>
        <v>#N/A</v>
      </c>
      <c r="GU52" s="21">
        <v>133819.764927207</v>
      </c>
      <c r="GV52" s="21">
        <f>GU52*VLOOKUP(H52,'R-CPI-U-RS'!$A$44:$O$54,15,FALSE)</f>
        <v>178002.99476224688</v>
      </c>
      <c r="GW52" s="9">
        <v>573</v>
      </c>
      <c r="GX52" s="9">
        <v>12</v>
      </c>
      <c r="GY52" s="9">
        <v>55</v>
      </c>
      <c r="GZ52" s="9">
        <v>950</v>
      </c>
      <c r="HA52" s="9">
        <f t="shared" si="69"/>
        <v>1017</v>
      </c>
      <c r="HB52" s="8" t="e">
        <v>#N/A</v>
      </c>
      <c r="HC52" s="8" t="e">
        <v>#N/A</v>
      </c>
      <c r="HD52" s="8" t="e">
        <v>#N/A</v>
      </c>
      <c r="HE52" s="8" t="e">
        <v>#N/A</v>
      </c>
      <c r="HF52" s="8" t="e">
        <v>#N/A</v>
      </c>
      <c r="HG52" s="13" t="e">
        <f t="shared" si="135"/>
        <v>#N/A</v>
      </c>
      <c r="HH52" s="13" t="e">
        <f t="shared" si="179"/>
        <v>#N/A</v>
      </c>
      <c r="HI52" s="13" t="e">
        <f t="shared" si="180"/>
        <v>#N/A</v>
      </c>
      <c r="HJ52" s="13" t="e">
        <f t="shared" si="181"/>
        <v>#N/A</v>
      </c>
      <c r="HK52" s="13" t="e">
        <f t="shared" si="182"/>
        <v>#N/A</v>
      </c>
      <c r="HL52" s="5" t="e">
        <v>#N/A</v>
      </c>
      <c r="HM52" s="5" t="e">
        <f>HL52*VLOOKUP(H52,'R-CPI-U-RS'!$A$44:$O$54,15,FALSE)</f>
        <v>#N/A</v>
      </c>
      <c r="HN52" s="17" t="e">
        <v>#N/A</v>
      </c>
      <c r="HO52" s="17" t="e">
        <v>#N/A</v>
      </c>
      <c r="HP52" s="17" t="e">
        <v>#N/A</v>
      </c>
      <c r="HQ52" s="17" t="e">
        <v>#N/A</v>
      </c>
      <c r="HR52" s="17" t="e">
        <v>#N/A</v>
      </c>
      <c r="HS52" s="17" t="e">
        <v>#N/A</v>
      </c>
      <c r="HT52" s="13" t="e">
        <f t="shared" si="136"/>
        <v>#N/A</v>
      </c>
      <c r="HU52" s="13" t="e">
        <f t="shared" si="137"/>
        <v>#N/A</v>
      </c>
      <c r="HV52" s="13" t="e">
        <f t="shared" si="138"/>
        <v>#N/A</v>
      </c>
      <c r="HW52" s="13" t="e">
        <f t="shared" si="139"/>
        <v>#N/A</v>
      </c>
      <c r="HX52" s="13" t="e">
        <f t="shared" si="140"/>
        <v>#N/A</v>
      </c>
      <c r="HY52" s="13" t="e">
        <f t="shared" si="141"/>
        <v>#N/A</v>
      </c>
      <c r="HZ52" s="13" t="e">
        <v>#N/A</v>
      </c>
      <c r="IA52" s="17" t="e">
        <v>#N/A</v>
      </c>
      <c r="IB52" s="17" t="e">
        <v>#N/A</v>
      </c>
      <c r="IC52" s="17" t="e">
        <v>#N/A</v>
      </c>
      <c r="ID52" s="17" t="e">
        <v>#N/A</v>
      </c>
      <c r="IE52" s="17" t="e">
        <v>#N/A</v>
      </c>
      <c r="IF52" s="17" t="e">
        <v>#N/A</v>
      </c>
      <c r="IG52" s="13" t="e">
        <f t="shared" si="142"/>
        <v>#N/A</v>
      </c>
      <c r="IH52" s="13" t="e">
        <f t="shared" si="143"/>
        <v>#N/A</v>
      </c>
      <c r="II52" s="13" t="e">
        <f t="shared" si="144"/>
        <v>#N/A</v>
      </c>
      <c r="IJ52" s="13" t="e">
        <f t="shared" si="145"/>
        <v>#N/A</v>
      </c>
      <c r="IK52" s="13" t="e">
        <f t="shared" si="146"/>
        <v>#N/A</v>
      </c>
      <c r="IL52" s="13" t="e">
        <f t="shared" si="147"/>
        <v>#N/A</v>
      </c>
      <c r="IM52" s="13" t="e">
        <v>#N/A</v>
      </c>
      <c r="IN52" s="17" t="e">
        <v>#N/A</v>
      </c>
      <c r="IO52" s="17" t="e">
        <v>#N/A</v>
      </c>
      <c r="IP52" s="17" t="e">
        <v>#N/A</v>
      </c>
      <c r="IQ52" s="17" t="e">
        <v>#N/A</v>
      </c>
      <c r="IR52" s="17" t="e">
        <v>#N/A</v>
      </c>
      <c r="IS52" s="17" t="e">
        <v>#N/A</v>
      </c>
      <c r="IT52" s="17" t="e">
        <v>#N/A</v>
      </c>
      <c r="IU52" s="13" t="e">
        <f t="shared" si="148"/>
        <v>#N/A</v>
      </c>
      <c r="IV52" s="13" t="e">
        <f t="shared" si="149"/>
        <v>#N/A</v>
      </c>
      <c r="IW52" s="13" t="e">
        <f t="shared" si="150"/>
        <v>#N/A</v>
      </c>
      <c r="IX52" s="13" t="e">
        <f t="shared" si="151"/>
        <v>#N/A</v>
      </c>
      <c r="IY52" s="13" t="e">
        <f t="shared" si="152"/>
        <v>#N/A</v>
      </c>
      <c r="IZ52" s="13" t="e">
        <f t="shared" si="153"/>
        <v>#N/A</v>
      </c>
      <c r="JA52" s="17">
        <v>506456</v>
      </c>
      <c r="JB52" s="17">
        <v>416694</v>
      </c>
      <c r="JC52" s="17">
        <v>39394</v>
      </c>
      <c r="JD52" s="17">
        <v>16913</v>
      </c>
      <c r="JE52" s="17">
        <v>13047</v>
      </c>
      <c r="JF52" s="17">
        <v>3926</v>
      </c>
      <c r="JG52" s="17">
        <v>16482</v>
      </c>
      <c r="JH52" s="13">
        <f t="shared" si="74"/>
        <v>0.82276446522501456</v>
      </c>
      <c r="JI52" s="13">
        <f t="shared" si="75"/>
        <v>7.7783657415451693E-2</v>
      </c>
      <c r="JJ52" s="13">
        <f t="shared" si="76"/>
        <v>3.3394806261550856E-2</v>
      </c>
      <c r="JK52" s="13">
        <f t="shared" si="77"/>
        <v>2.5761369200878261E-2</v>
      </c>
      <c r="JL52" s="13">
        <f t="shared" si="78"/>
        <v>7.7519073720125732E-3</v>
      </c>
      <c r="JM52" s="13">
        <f t="shared" si="79"/>
        <v>3.2543794525092012E-2</v>
      </c>
      <c r="JN52" s="1">
        <v>49</v>
      </c>
      <c r="JO52" s="1">
        <v>28</v>
      </c>
      <c r="JP52" s="1">
        <v>10</v>
      </c>
      <c r="JQ52" s="1">
        <v>10</v>
      </c>
      <c r="JR52" s="1">
        <v>1</v>
      </c>
      <c r="JS52" s="1">
        <v>0</v>
      </c>
      <c r="JT52" s="11">
        <f t="shared" si="80"/>
        <v>0.5714285714285714</v>
      </c>
      <c r="JU52" s="11">
        <f t="shared" si="81"/>
        <v>0.20408163265306123</v>
      </c>
      <c r="JV52" s="11">
        <f t="shared" si="82"/>
        <v>0.20408163265306123</v>
      </c>
      <c r="JW52" s="11">
        <f t="shared" si="83"/>
        <v>2.0408163265306121E-2</v>
      </c>
      <c r="JX52" s="11">
        <f t="shared" si="84"/>
        <v>0</v>
      </c>
      <c r="JY52" s="29">
        <f>(JN52/J52)*100000</f>
        <v>6.0269045941002757</v>
      </c>
      <c r="JZ52" s="9">
        <v>16426147</v>
      </c>
      <c r="KA52" s="9"/>
      <c r="KB52" s="9">
        <v>198202</v>
      </c>
      <c r="KC52" s="9"/>
      <c r="KD52" s="9"/>
      <c r="KE52" s="9"/>
      <c r="KF52" s="9"/>
      <c r="KG52" s="9"/>
      <c r="KH52" s="9">
        <f t="shared" si="85"/>
        <v>0</v>
      </c>
      <c r="KI52" s="9">
        <f t="shared" si="86"/>
        <v>198202</v>
      </c>
      <c r="KJ52" s="9">
        <f t="shared" si="87"/>
        <v>16624349</v>
      </c>
      <c r="KK52" t="e">
        <v>#N/A</v>
      </c>
      <c r="KL52" s="8" t="e">
        <v>#N/A</v>
      </c>
      <c r="KM52" s="8" t="e">
        <v>#N/A</v>
      </c>
      <c r="KN52" s="8" t="e">
        <v>#N/A</v>
      </c>
      <c r="KO52" s="8" t="e">
        <v>#N/A</v>
      </c>
      <c r="KP52" s="8" t="e">
        <v>#N/A</v>
      </c>
      <c r="KQ52" s="8" t="e">
        <v>#N/A</v>
      </c>
      <c r="KR52" s="8" t="e">
        <v>#N/A</v>
      </c>
      <c r="KS52" s="8" t="e">
        <v>#N/A</v>
      </c>
      <c r="KT52" s="13" t="e">
        <f t="shared" si="154"/>
        <v>#N/A</v>
      </c>
      <c r="KU52" s="13" t="e">
        <f t="shared" si="155"/>
        <v>#N/A</v>
      </c>
      <c r="KV52" s="13" t="e">
        <f t="shared" si="156"/>
        <v>#N/A</v>
      </c>
      <c r="KW52" s="13" t="e">
        <f t="shared" si="157"/>
        <v>#N/A</v>
      </c>
      <c r="KX52" s="17" t="e">
        <v>#N/A</v>
      </c>
      <c r="KY52" s="15" t="e">
        <f t="shared" si="158"/>
        <v>#N/A</v>
      </c>
      <c r="KZ52" s="8" t="e">
        <v>#N/A</v>
      </c>
      <c r="LA52" s="8" t="e">
        <v>#N/A</v>
      </c>
      <c r="LB52" s="8" t="e">
        <v>#N/A</v>
      </c>
      <c r="LC52" s="8" t="e">
        <v>#N/A</v>
      </c>
      <c r="LD52" s="8" t="e">
        <v>#N/A</v>
      </c>
      <c r="LE52" s="8" t="e">
        <v>#N/A</v>
      </c>
      <c r="LF52" s="13" t="e">
        <f t="shared" si="159"/>
        <v>#N/A</v>
      </c>
      <c r="LG52" s="13" t="e">
        <f t="shared" si="160"/>
        <v>#N/A</v>
      </c>
      <c r="LH52" s="13" t="e">
        <f t="shared" si="161"/>
        <v>#N/A</v>
      </c>
      <c r="LI52" s="13" t="e">
        <f t="shared" si="162"/>
        <v>#N/A</v>
      </c>
      <c r="LJ52" s="13" t="e">
        <f t="shared" si="163"/>
        <v>#N/A</v>
      </c>
      <c r="LK52" s="17" t="e">
        <v>#N/A</v>
      </c>
      <c r="LL52" s="17" t="e">
        <v>#N/A</v>
      </c>
      <c r="LM52" s="13" t="e">
        <f t="shared" si="195"/>
        <v>#N/A</v>
      </c>
      <c r="LN52" s="27">
        <v>268.87</v>
      </c>
      <c r="LO52" s="27">
        <v>99.13</v>
      </c>
      <c r="LP52" s="27">
        <v>33.83</v>
      </c>
      <c r="LQ52" s="27">
        <v>1.29</v>
      </c>
      <c r="LR52" s="27">
        <v>9.5</v>
      </c>
      <c r="LS52" s="11">
        <f t="shared" si="90"/>
        <v>0.65161649944258637</v>
      </c>
      <c r="LT52" s="11">
        <f t="shared" si="91"/>
        <v>0.24024526198439242</v>
      </c>
      <c r="LU52" s="11">
        <f t="shared" si="92"/>
        <v>8.1988270079007317E-2</v>
      </c>
      <c r="LV52" s="11">
        <f t="shared" si="93"/>
        <v>3.1263632397847897E-3</v>
      </c>
      <c r="LW52" s="11">
        <f t="shared" si="94"/>
        <v>2.3023605254229071E-2</v>
      </c>
      <c r="LX52" s="25" t="e">
        <v>#N/A</v>
      </c>
      <c r="LY52" s="25" t="e">
        <v>#N/A</v>
      </c>
      <c r="LZ52" s="25" t="e">
        <v>#N/A</v>
      </c>
      <c r="MA52" s="25" t="e">
        <v>#N/A</v>
      </c>
      <c r="MB52" s="22" t="e">
        <v>#N/A</v>
      </c>
      <c r="MC52" s="22" t="e">
        <v>#N/A</v>
      </c>
      <c r="MD52" s="1">
        <v>271</v>
      </c>
      <c r="ME52" s="1">
        <v>132</v>
      </c>
      <c r="MF52" s="1">
        <v>139</v>
      </c>
      <c r="MG52" s="1">
        <v>0</v>
      </c>
      <c r="MH52" s="1">
        <v>0</v>
      </c>
      <c r="MI52" s="1">
        <v>0</v>
      </c>
      <c r="MJ52" s="11">
        <f t="shared" si="95"/>
        <v>0.4870848708487085</v>
      </c>
      <c r="MK52" s="11">
        <f t="shared" si="96"/>
        <v>0.51291512915129156</v>
      </c>
      <c r="ML52" s="11">
        <f t="shared" si="97"/>
        <v>0</v>
      </c>
      <c r="MM52" s="11">
        <f t="shared" si="98"/>
        <v>0</v>
      </c>
      <c r="MN52" s="11">
        <f t="shared" si="99"/>
        <v>0</v>
      </c>
      <c r="MO52" s="26" t="e">
        <v>#N/A</v>
      </c>
      <c r="MP52" s="26" t="e">
        <v>#N/A</v>
      </c>
      <c r="MQ52" s="26" t="e">
        <v>#N/A</v>
      </c>
      <c r="MR52" s="26" t="e">
        <v>#N/A</v>
      </c>
      <c r="MS52" s="9">
        <v>3138789.4949079002</v>
      </c>
      <c r="MT52" s="9">
        <v>57557.360999999997</v>
      </c>
      <c r="MU52" s="9">
        <v>843366.7</v>
      </c>
      <c r="MV52" s="9">
        <v>1112392.7620900001</v>
      </c>
      <c r="MW52" s="9">
        <v>5152106.3179978998</v>
      </c>
      <c r="MX52" s="13" t="e">
        <v>#N/A</v>
      </c>
      <c r="MY52" s="13" t="e">
        <v>#N/A</v>
      </c>
      <c r="MZ52" s="13" t="e">
        <v>#N/A</v>
      </c>
      <c r="NA52" s="13" t="e">
        <v>#N/A</v>
      </c>
      <c r="NB52" s="13" t="e">
        <v>#N/A</v>
      </c>
      <c r="NC52" s="8" t="e">
        <v>#N/A</v>
      </c>
      <c r="ND52" s="8" t="e">
        <v>#N/A</v>
      </c>
      <c r="NE52" s="8" t="e">
        <v>#N/A</v>
      </c>
      <c r="NF52" s="8" t="e">
        <v>#N/A</v>
      </c>
      <c r="NG52" s="8" t="e">
        <v>#N/A</v>
      </c>
      <c r="NH52" s="38" t="e">
        <f t="shared" si="100"/>
        <v>#N/A</v>
      </c>
      <c r="NI52" s="38" t="e">
        <f t="shared" si="101"/>
        <v>#N/A</v>
      </c>
      <c r="NJ52" s="38" t="e">
        <f t="shared" si="102"/>
        <v>#N/A</v>
      </c>
      <c r="NK52" s="38" t="e">
        <f t="shared" si="103"/>
        <v>#N/A</v>
      </c>
      <c r="NL52" s="38" t="e">
        <f t="shared" si="104"/>
        <v>#N/A</v>
      </c>
      <c r="NM52" s="8">
        <v>798615</v>
      </c>
      <c r="NN52" s="8">
        <v>103193</v>
      </c>
      <c r="NO52" s="11">
        <f t="shared" si="105"/>
        <v>0.12921495338805306</v>
      </c>
      <c r="NP52" s="13" t="e">
        <v>#N/A</v>
      </c>
      <c r="NQ52" s="13" t="e">
        <v>#N/A</v>
      </c>
      <c r="NR52" s="13" t="e">
        <v>#N/A</v>
      </c>
      <c r="NS52" s="9">
        <v>846</v>
      </c>
      <c r="NT52" s="39">
        <v>104.88066999999999</v>
      </c>
      <c r="NU52" s="8" t="e">
        <v>#N/A</v>
      </c>
      <c r="NV52" s="16" t="e">
        <v>#N/A</v>
      </c>
      <c r="NW52" s="8" t="e">
        <v>#N/A</v>
      </c>
      <c r="NX52" s="25" t="e">
        <v>#N/A</v>
      </c>
      <c r="NY52" s="39" t="e">
        <v>#N/A</v>
      </c>
    </row>
    <row r="53" spans="1:389" x14ac:dyDescent="0.25">
      <c r="A53" s="3" t="s">
        <v>49</v>
      </c>
      <c r="B53" s="3" t="s">
        <v>4</v>
      </c>
      <c r="C53" s="3" t="s">
        <v>80</v>
      </c>
      <c r="D53" s="3" t="s">
        <v>96</v>
      </c>
      <c r="E53" s="3" t="s">
        <v>23</v>
      </c>
      <c r="F53" s="3" t="s">
        <v>24</v>
      </c>
      <c r="G53" s="3">
        <v>39061</v>
      </c>
      <c r="H53" s="3">
        <v>2015</v>
      </c>
      <c r="I53" s="3" t="str">
        <f t="shared" si="53"/>
        <v>Sum of 2015</v>
      </c>
      <c r="J53" s="8">
        <v>816202</v>
      </c>
      <c r="K53" s="8">
        <v>807598</v>
      </c>
      <c r="L53" s="8">
        <v>187937</v>
      </c>
      <c r="M53" s="8">
        <v>196049</v>
      </c>
      <c r="N53" s="8">
        <v>306979</v>
      </c>
      <c r="O53" s="8">
        <v>116633</v>
      </c>
      <c r="P53" s="13">
        <f t="shared" si="106"/>
        <v>0.232711076550462</v>
      </c>
      <c r="Q53" s="13">
        <f t="shared" si="107"/>
        <v>0.24275567794868239</v>
      </c>
      <c r="R53" s="13">
        <f t="shared" si="108"/>
        <v>0.38011362088563866</v>
      </c>
      <c r="S53" s="13">
        <f t="shared" si="109"/>
        <v>0.14441962461521698</v>
      </c>
      <c r="T53" s="15">
        <v>37</v>
      </c>
      <c r="U53" s="15">
        <v>35.4</v>
      </c>
      <c r="V53" s="15">
        <v>38.700000000000003</v>
      </c>
      <c r="W53" s="17">
        <v>534966</v>
      </c>
      <c r="X53" s="17">
        <v>205946</v>
      </c>
      <c r="Y53" s="17">
        <v>19328</v>
      </c>
      <c r="Z53" s="17">
        <v>1730</v>
      </c>
      <c r="AA53" s="17">
        <v>21410</v>
      </c>
      <c r="AB53" s="17">
        <v>24218</v>
      </c>
      <c r="AC53" s="17">
        <v>272632</v>
      </c>
      <c r="AD53" s="13">
        <f t="shared" si="196"/>
        <v>0.6624162021203619</v>
      </c>
      <c r="AE53" s="13">
        <f t="shared" si="197"/>
        <v>0.25501053742084551</v>
      </c>
      <c r="AF53" s="13">
        <f t="shared" si="198"/>
        <v>2.3932699189448216E-2</v>
      </c>
      <c r="AG53" s="13">
        <f t="shared" si="199"/>
        <v>2.1421548839893117E-3</v>
      </c>
      <c r="AH53" s="13">
        <f t="shared" si="200"/>
        <v>2.6510714489139397E-2</v>
      </c>
      <c r="AI53" s="13">
        <f t="shared" si="201"/>
        <v>2.9987691896215692E-2</v>
      </c>
      <c r="AJ53" s="13">
        <f t="shared" si="202"/>
        <v>0.33758379787963816</v>
      </c>
      <c r="AK53" s="17">
        <v>336807</v>
      </c>
      <c r="AL53" s="17">
        <v>117739</v>
      </c>
      <c r="AM53" s="17">
        <v>111399</v>
      </c>
      <c r="AN53" s="17">
        <v>46923</v>
      </c>
      <c r="AO53" s="17">
        <v>60746</v>
      </c>
      <c r="AP53" s="13">
        <f t="shared" si="110"/>
        <v>0.34957408842452797</v>
      </c>
      <c r="AQ53" s="13">
        <f t="shared" si="164"/>
        <v>0.33075025162778682</v>
      </c>
      <c r="AR53" s="13">
        <f t="shared" si="165"/>
        <v>0.13931717571190622</v>
      </c>
      <c r="AS53" s="13">
        <f t="shared" si="166"/>
        <v>0.18035848423577894</v>
      </c>
      <c r="AT53" s="19">
        <v>2.34</v>
      </c>
      <c r="AU53" s="17">
        <v>753980</v>
      </c>
      <c r="AV53" s="17">
        <v>0</v>
      </c>
      <c r="AW53" s="17">
        <v>0</v>
      </c>
      <c r="AX53" s="17">
        <v>0</v>
      </c>
      <c r="AY53" s="17">
        <v>0</v>
      </c>
      <c r="AZ53" s="17">
        <v>0</v>
      </c>
      <c r="BA53" s="13">
        <f t="shared" si="167"/>
        <v>0</v>
      </c>
      <c r="BB53" s="13">
        <f t="shared" si="168"/>
        <v>0</v>
      </c>
      <c r="BC53" s="13">
        <f t="shared" si="169"/>
        <v>0</v>
      </c>
      <c r="BD53" s="13">
        <f t="shared" si="170"/>
        <v>0</v>
      </c>
      <c r="BE53" s="13">
        <f t="shared" si="171"/>
        <v>0</v>
      </c>
      <c r="BF53" s="13">
        <f t="shared" si="9"/>
        <v>0</v>
      </c>
      <c r="BG53" s="17">
        <v>798976</v>
      </c>
      <c r="BH53" s="17">
        <v>657539</v>
      </c>
      <c r="BI53" s="17">
        <v>91776</v>
      </c>
      <c r="BJ53" s="17">
        <v>24689</v>
      </c>
      <c r="BK53" s="17">
        <v>19098</v>
      </c>
      <c r="BL53" s="17">
        <v>5874</v>
      </c>
      <c r="BM53" s="13">
        <f t="shared" si="111"/>
        <v>0.8229771607657802</v>
      </c>
      <c r="BN53" s="13">
        <f t="shared" si="172"/>
        <v>0.11486702979814162</v>
      </c>
      <c r="BO53" s="13">
        <f t="shared" si="173"/>
        <v>3.0900803027875682E-2</v>
      </c>
      <c r="BP53" s="13">
        <f t="shared" si="174"/>
        <v>2.3903095962832424E-2</v>
      </c>
      <c r="BQ53" s="13">
        <f t="shared" si="175"/>
        <v>7.3519104453700738E-3</v>
      </c>
      <c r="BR53" s="13">
        <f t="shared" si="56"/>
        <v>0.17702283923421977</v>
      </c>
      <c r="BS53" s="17">
        <v>585657</v>
      </c>
      <c r="BT53" s="17">
        <v>174428</v>
      </c>
      <c r="BU53" s="17">
        <v>6072</v>
      </c>
      <c r="BV53" s="17">
        <v>41441</v>
      </c>
      <c r="BW53" s="13">
        <f t="shared" si="112"/>
        <v>0.72518381670088339</v>
      </c>
      <c r="BX53" s="13">
        <f t="shared" si="176"/>
        <v>0.21598369485808533</v>
      </c>
      <c r="BY53" s="13">
        <f t="shared" si="177"/>
        <v>7.5185921708572833E-3</v>
      </c>
      <c r="BZ53" s="13">
        <f t="shared" si="178"/>
        <v>5.131389627017402E-2</v>
      </c>
      <c r="CA53" s="13">
        <f t="shared" si="113"/>
        <v>0.27481618329911661</v>
      </c>
      <c r="CB53" s="8">
        <v>790581</v>
      </c>
      <c r="CC53" s="8">
        <v>130917</v>
      </c>
      <c r="CD53" s="13">
        <f t="shared" si="114"/>
        <v>0.16559593514137072</v>
      </c>
      <c r="CE53" s="8">
        <v>185147</v>
      </c>
      <c r="CF53" s="8">
        <v>42686</v>
      </c>
      <c r="CG53" s="13">
        <f t="shared" si="115"/>
        <v>0.23055193980998881</v>
      </c>
      <c r="CH53" s="5">
        <v>50990</v>
      </c>
      <c r="CI53" s="5">
        <f>CH53*VLOOKUP(H53,'R-CPI-U-RS'!$A$44:$O$54,15,FALSE)</f>
        <v>67708.512776342235</v>
      </c>
      <c r="CJ53" s="5">
        <v>70290932</v>
      </c>
      <c r="CK53" s="5">
        <v>73047760</v>
      </c>
      <c r="CL53" s="9">
        <v>20925</v>
      </c>
      <c r="CM53" s="9">
        <v>9508</v>
      </c>
      <c r="CN53" s="9">
        <v>4078</v>
      </c>
      <c r="CO53" s="9">
        <v>3275</v>
      </c>
      <c r="CP53" s="9">
        <v>2336</v>
      </c>
      <c r="CQ53" s="9">
        <v>905</v>
      </c>
      <c r="CR53" s="9">
        <v>598</v>
      </c>
      <c r="CS53" s="9">
        <v>225</v>
      </c>
      <c r="CT53" s="20">
        <v>26395706000</v>
      </c>
      <c r="CU53" s="20">
        <f>CT53*VLOOKUP(H53,'R-CPI-U-RS'!$A$44:$P$54,16,FALSE)</f>
        <v>34049930249.210453</v>
      </c>
      <c r="CV53" s="9">
        <v>1630</v>
      </c>
      <c r="CW53" s="9">
        <v>599000</v>
      </c>
      <c r="CX53" s="9">
        <v>66032</v>
      </c>
      <c r="CY53" s="9">
        <v>59578</v>
      </c>
      <c r="CZ53" s="9">
        <v>64894</v>
      </c>
      <c r="DA53" s="11">
        <f t="shared" si="116"/>
        <v>0.75870419909208819</v>
      </c>
      <c r="DB53" s="11">
        <f t="shared" si="117"/>
        <v>8.3637321660181577E-2</v>
      </c>
      <c r="DC53" s="11">
        <f t="shared" si="118"/>
        <v>7.5462568904020755E-2</v>
      </c>
      <c r="DD53" s="11">
        <f t="shared" si="119"/>
        <v>8.2195910343709475E-2</v>
      </c>
      <c r="DE53" s="9">
        <v>471497</v>
      </c>
      <c r="DF53" s="9">
        <v>384657</v>
      </c>
      <c r="DG53" s="9">
        <v>0</v>
      </c>
      <c r="DH53" s="9">
        <v>93</v>
      </c>
      <c r="DI53" s="9">
        <v>0</v>
      </c>
      <c r="DJ53" s="9">
        <v>18774</v>
      </c>
      <c r="DK53" s="9">
        <v>39830</v>
      </c>
      <c r="DL53" s="9">
        <v>28559</v>
      </c>
      <c r="DM53" s="9">
        <v>45032</v>
      </c>
      <c r="DN53" s="9">
        <v>11058</v>
      </c>
      <c r="DO53" s="9">
        <v>12148</v>
      </c>
      <c r="DP53" s="9">
        <v>33038</v>
      </c>
      <c r="DQ53" s="9">
        <v>7213</v>
      </c>
      <c r="DR53" s="9">
        <v>39629</v>
      </c>
      <c r="DS53" s="9">
        <v>26559</v>
      </c>
      <c r="DT53" s="9">
        <v>36954</v>
      </c>
      <c r="DU53" s="9">
        <v>11862</v>
      </c>
      <c r="DV53" s="9">
        <v>86149</v>
      </c>
      <c r="DW53" s="9">
        <v>7159</v>
      </c>
      <c r="DX53" s="9">
        <v>46840</v>
      </c>
      <c r="DY53" s="9">
        <v>18745</v>
      </c>
      <c r="DZ53" s="9">
        <v>47</v>
      </c>
      <c r="EA53" s="9">
        <f t="shared" si="183"/>
        <v>58697</v>
      </c>
      <c r="EB53" s="9">
        <f t="shared" si="184"/>
        <v>40251</v>
      </c>
      <c r="EC53" s="9">
        <f t="shared" si="185"/>
        <v>103142</v>
      </c>
      <c r="ED53" s="9">
        <f t="shared" si="186"/>
        <v>98011</v>
      </c>
      <c r="EE53" s="9">
        <f t="shared" si="187"/>
        <v>84649</v>
      </c>
      <c r="EF53" s="9">
        <f t="shared" si="188"/>
        <v>84939</v>
      </c>
      <c r="EG53" s="11">
        <f t="shared" si="189"/>
        <v>0.12449071786246785</v>
      </c>
      <c r="EH53" s="11">
        <f t="shared" si="190"/>
        <v>8.536851772121562E-2</v>
      </c>
      <c r="EI53" s="11">
        <f t="shared" si="191"/>
        <v>0.21875430808679588</v>
      </c>
      <c r="EJ53" s="11">
        <f t="shared" si="192"/>
        <v>0.20787194828387032</v>
      </c>
      <c r="EK53" s="11">
        <f t="shared" si="193"/>
        <v>0.17953242544491269</v>
      </c>
      <c r="EL53" s="11">
        <f t="shared" si="194"/>
        <v>0.18014748768284847</v>
      </c>
      <c r="EM53" s="9">
        <v>640426</v>
      </c>
      <c r="EN53" s="9">
        <v>421183</v>
      </c>
      <c r="EO53" s="14">
        <f t="shared" si="120"/>
        <v>0.65766068210847151</v>
      </c>
      <c r="EP53" s="9">
        <v>403019</v>
      </c>
      <c r="EQ53" s="9">
        <v>384657</v>
      </c>
      <c r="ER53" s="11">
        <f t="shared" si="58"/>
        <v>4.5561127391016303E-2</v>
      </c>
      <c r="ES53" s="9">
        <v>57438</v>
      </c>
      <c r="ET53" s="9">
        <v>543425</v>
      </c>
      <c r="EU53" s="9">
        <v>45819</v>
      </c>
      <c r="EV53" s="9">
        <v>148112</v>
      </c>
      <c r="EW53" s="9">
        <v>150620</v>
      </c>
      <c r="EX53" s="9">
        <v>74518</v>
      </c>
      <c r="EY53" s="9">
        <v>124356</v>
      </c>
      <c r="EZ53" s="13">
        <f t="shared" si="121"/>
        <v>8.43152228918434E-2</v>
      </c>
      <c r="FA53" s="13">
        <f t="shared" si="122"/>
        <v>0.27255279017343698</v>
      </c>
      <c r="FB53" s="13">
        <f t="shared" si="123"/>
        <v>0.2771679624603211</v>
      </c>
      <c r="FC53" s="13">
        <f t="shared" si="124"/>
        <v>0.13712655840272348</v>
      </c>
      <c r="FD53" s="13">
        <f t="shared" si="125"/>
        <v>0.22883746607167502</v>
      </c>
      <c r="FE53" s="13">
        <f t="shared" si="126"/>
        <v>0.36596402447439846</v>
      </c>
      <c r="FF53" s="9">
        <v>209</v>
      </c>
      <c r="FG53" s="9">
        <v>47095</v>
      </c>
      <c r="FH53" s="9">
        <v>15908</v>
      </c>
      <c r="FI53" s="9">
        <v>417</v>
      </c>
      <c r="FJ53" s="9">
        <v>980</v>
      </c>
      <c r="FK53" s="9">
        <f t="shared" si="59"/>
        <v>47304</v>
      </c>
      <c r="FL53" s="9">
        <f t="shared" si="60"/>
        <v>16325</v>
      </c>
      <c r="FM53" s="9">
        <f t="shared" si="61"/>
        <v>980</v>
      </c>
      <c r="FN53" s="9">
        <v>254572</v>
      </c>
      <c r="FO53" s="9">
        <v>121636</v>
      </c>
      <c r="FP53" s="9">
        <v>259859</v>
      </c>
      <c r="FQ53" s="9">
        <f t="shared" si="62"/>
        <v>132936</v>
      </c>
      <c r="FR53" s="8">
        <v>377725</v>
      </c>
      <c r="FS53" s="8">
        <v>40918</v>
      </c>
      <c r="FT53" s="13">
        <f t="shared" si="127"/>
        <v>0.10832748692832087</v>
      </c>
      <c r="FU53" s="8">
        <v>336807</v>
      </c>
      <c r="FV53" s="8">
        <v>194405</v>
      </c>
      <c r="FW53" s="8">
        <v>142402</v>
      </c>
      <c r="FX53" s="13">
        <f t="shared" si="128"/>
        <v>0.57719999881237627</v>
      </c>
      <c r="FY53" s="13">
        <f t="shared" si="129"/>
        <v>0.42280000118762379</v>
      </c>
      <c r="FZ53" s="17">
        <v>25780</v>
      </c>
      <c r="GA53" s="17">
        <v>63483</v>
      </c>
      <c r="GB53" s="17">
        <v>105214</v>
      </c>
      <c r="GC53" s="17">
        <v>89033</v>
      </c>
      <c r="GD53" s="17">
        <v>94215</v>
      </c>
      <c r="GE53" s="13">
        <f t="shared" si="63"/>
        <v>6.825071149645906E-2</v>
      </c>
      <c r="GF53" s="13">
        <f t="shared" si="64"/>
        <v>0.16806671520285923</v>
      </c>
      <c r="GG53" s="13">
        <f t="shared" si="65"/>
        <v>0.27854656165199548</v>
      </c>
      <c r="GH53" s="13">
        <f t="shared" si="66"/>
        <v>0.23570851810179363</v>
      </c>
      <c r="GI53" s="13">
        <f t="shared" si="67"/>
        <v>0.24942749354689259</v>
      </c>
      <c r="GJ53">
        <v>1961</v>
      </c>
      <c r="GK53" s="8">
        <v>232730</v>
      </c>
      <c r="GL53" s="8">
        <v>50015</v>
      </c>
      <c r="GM53" s="8">
        <v>58060</v>
      </c>
      <c r="GN53" s="8">
        <v>33893</v>
      </c>
      <c r="GO53" s="8">
        <v>3027</v>
      </c>
      <c r="GP53" s="13">
        <f t="shared" si="130"/>
        <v>0.61613607783440338</v>
      </c>
      <c r="GQ53" s="13">
        <f t="shared" si="131"/>
        <v>0.13241114567476339</v>
      </c>
      <c r="GR53" s="13">
        <f t="shared" si="132"/>
        <v>0.15370970944470183</v>
      </c>
      <c r="GS53" s="13">
        <f t="shared" si="133"/>
        <v>8.9729300416970012E-2</v>
      </c>
      <c r="GT53" s="13">
        <f t="shared" si="134"/>
        <v>8.0137666291614264E-3</v>
      </c>
      <c r="GU53" s="21">
        <v>138776.54914077299</v>
      </c>
      <c r="GV53" s="21">
        <f>GU53*VLOOKUP(H53,'R-CPI-U-RS'!$A$44:$O$54,15,FALSE)</f>
        <v>184278.36341546799</v>
      </c>
      <c r="GW53" s="9">
        <v>634</v>
      </c>
      <c r="GX53" s="9">
        <v>6</v>
      </c>
      <c r="GY53" s="9">
        <v>36</v>
      </c>
      <c r="GZ53" s="9">
        <v>217</v>
      </c>
      <c r="HA53" s="9">
        <f t="shared" si="69"/>
        <v>259</v>
      </c>
      <c r="HB53" s="8">
        <v>53510</v>
      </c>
      <c r="HC53" s="8">
        <v>139351</v>
      </c>
      <c r="HD53" s="8">
        <v>75730</v>
      </c>
      <c r="HE53" s="8">
        <v>63815</v>
      </c>
      <c r="HF53" s="8">
        <v>4401</v>
      </c>
      <c r="HG53" s="13">
        <f t="shared" si="135"/>
        <v>0.15887437018826805</v>
      </c>
      <c r="HH53" s="13">
        <f t="shared" si="179"/>
        <v>0.41374140086162103</v>
      </c>
      <c r="HI53" s="13">
        <f t="shared" si="180"/>
        <v>0.224846870759812</v>
      </c>
      <c r="HJ53" s="13">
        <f t="shared" si="181"/>
        <v>0.18947052763155159</v>
      </c>
      <c r="HK53" s="13">
        <f t="shared" si="182"/>
        <v>1.3066830558747295E-2</v>
      </c>
      <c r="HL53" s="5">
        <v>889</v>
      </c>
      <c r="HM53" s="5">
        <f>HL53*VLOOKUP(H53,'R-CPI-U-RS'!$A$44:$O$54,15,FALSE)</f>
        <v>1180.4837783519954</v>
      </c>
      <c r="HN53" s="17">
        <v>34617</v>
      </c>
      <c r="HO53" s="17">
        <v>76345</v>
      </c>
      <c r="HP53" s="17">
        <v>40085</v>
      </c>
      <c r="HQ53" s="17">
        <v>16173</v>
      </c>
      <c r="HR53" s="17">
        <v>25534</v>
      </c>
      <c r="HS53" s="17">
        <v>1651</v>
      </c>
      <c r="HT53" s="13">
        <f t="shared" si="136"/>
        <v>0.17806640775700214</v>
      </c>
      <c r="HU53" s="13">
        <f t="shared" si="137"/>
        <v>0.3927110928216867</v>
      </c>
      <c r="HV53" s="13">
        <f t="shared" si="138"/>
        <v>0.20619325634628738</v>
      </c>
      <c r="HW53" s="13">
        <f t="shared" si="139"/>
        <v>8.3192304724672719E-2</v>
      </c>
      <c r="HX53" s="13">
        <f t="shared" si="140"/>
        <v>0.13134435842699518</v>
      </c>
      <c r="HY53" s="13">
        <f t="shared" si="141"/>
        <v>8.4925799233558814E-3</v>
      </c>
      <c r="HZ53" s="13">
        <v>0.18100000000000002</v>
      </c>
      <c r="IA53" s="17">
        <v>6012</v>
      </c>
      <c r="IB53" s="17">
        <v>30816</v>
      </c>
      <c r="IC53" s="17">
        <v>30271</v>
      </c>
      <c r="ID53" s="17">
        <v>21790</v>
      </c>
      <c r="IE53" s="17">
        <v>46133</v>
      </c>
      <c r="IF53" s="17">
        <v>7380</v>
      </c>
      <c r="IG53" s="13">
        <f t="shared" si="142"/>
        <v>4.2218508167020129E-2</v>
      </c>
      <c r="IH53" s="13">
        <f t="shared" si="143"/>
        <v>0.21640145503574387</v>
      </c>
      <c r="II53" s="13">
        <f t="shared" si="144"/>
        <v>0.21257426159744947</v>
      </c>
      <c r="IJ53" s="13">
        <f t="shared" si="145"/>
        <v>0.1530175137989635</v>
      </c>
      <c r="IK53" s="13">
        <f t="shared" si="146"/>
        <v>0.3239631465850199</v>
      </c>
      <c r="IL53" s="13">
        <f t="shared" si="147"/>
        <v>5.1825114815803146E-2</v>
      </c>
      <c r="IM53" s="13">
        <v>0.30199999999999999</v>
      </c>
      <c r="IN53" s="17">
        <v>510173</v>
      </c>
      <c r="IO53" s="17">
        <v>424016</v>
      </c>
      <c r="IP53" s="17">
        <v>37877</v>
      </c>
      <c r="IQ53" s="17">
        <v>15444</v>
      </c>
      <c r="IR53" s="17">
        <v>10857</v>
      </c>
      <c r="IS53" s="17">
        <v>4109</v>
      </c>
      <c r="IT53" s="17">
        <v>17870</v>
      </c>
      <c r="IU53" s="13">
        <f t="shared" si="148"/>
        <v>0.83112199195174974</v>
      </c>
      <c r="IV53" s="13">
        <f t="shared" si="149"/>
        <v>7.4243442910542107E-2</v>
      </c>
      <c r="IW53" s="13">
        <f t="shared" si="150"/>
        <v>3.0272084175367964E-2</v>
      </c>
      <c r="IX53" s="13">
        <f t="shared" si="151"/>
        <v>2.1281016439521495E-2</v>
      </c>
      <c r="IY53" s="13">
        <f t="shared" si="152"/>
        <v>8.0541306576396628E-3</v>
      </c>
      <c r="IZ53" s="13">
        <f t="shared" si="153"/>
        <v>3.5027333865179068E-2</v>
      </c>
      <c r="JA53" s="17">
        <v>510173</v>
      </c>
      <c r="JB53" s="17">
        <v>424016</v>
      </c>
      <c r="JC53" s="17">
        <v>37877</v>
      </c>
      <c r="JD53" s="17">
        <v>15444</v>
      </c>
      <c r="JE53" s="17">
        <v>11577</v>
      </c>
      <c r="JF53" s="17">
        <v>3389</v>
      </c>
      <c r="JG53" s="17">
        <v>17870</v>
      </c>
      <c r="JH53" s="13">
        <f t="shared" si="74"/>
        <v>0.83112199195174974</v>
      </c>
      <c r="JI53" s="13">
        <f t="shared" si="75"/>
        <v>7.4243442910542107E-2</v>
      </c>
      <c r="JJ53" s="13">
        <f t="shared" si="76"/>
        <v>3.0272084175367964E-2</v>
      </c>
      <c r="JK53" s="13">
        <f t="shared" si="77"/>
        <v>2.2692302415063127E-2</v>
      </c>
      <c r="JL53" s="13">
        <f t="shared" si="78"/>
        <v>6.6428446820980336E-3</v>
      </c>
      <c r="JM53" s="13">
        <f t="shared" si="79"/>
        <v>3.5027333865179068E-2</v>
      </c>
      <c r="JN53" s="1">
        <v>54</v>
      </c>
      <c r="JO53" s="1">
        <v>34</v>
      </c>
      <c r="JP53" s="1">
        <v>7</v>
      </c>
      <c r="JQ53" s="1">
        <v>12</v>
      </c>
      <c r="JR53" s="1">
        <v>0</v>
      </c>
      <c r="JS53" s="1">
        <v>1</v>
      </c>
      <c r="JT53" s="11">
        <f t="shared" si="80"/>
        <v>0.62962962962962965</v>
      </c>
      <c r="JU53" s="11">
        <f t="shared" si="81"/>
        <v>0.12962962962962962</v>
      </c>
      <c r="JV53" s="11">
        <f t="shared" si="82"/>
        <v>0.22222222222222221</v>
      </c>
      <c r="JW53" s="11">
        <f t="shared" si="83"/>
        <v>0</v>
      </c>
      <c r="JX53" s="11">
        <f t="shared" si="84"/>
        <v>1.8518518518518517E-2</v>
      </c>
      <c r="JY53" s="29">
        <f>(JN53/J53)*100000</f>
        <v>6.6160092722144759</v>
      </c>
      <c r="JZ53" s="9">
        <v>15964372</v>
      </c>
      <c r="KA53" s="9"/>
      <c r="KB53" s="9">
        <v>210381</v>
      </c>
      <c r="KC53" s="9"/>
      <c r="KD53" s="9"/>
      <c r="KE53" s="9"/>
      <c r="KF53" s="9"/>
      <c r="KG53" s="9"/>
      <c r="KH53" s="9">
        <f t="shared" si="85"/>
        <v>0</v>
      </c>
      <c r="KI53" s="9">
        <f t="shared" si="86"/>
        <v>210381</v>
      </c>
      <c r="KJ53" s="9">
        <f t="shared" si="87"/>
        <v>16174753</v>
      </c>
      <c r="KK53" t="e">
        <v>#N/A</v>
      </c>
      <c r="KL53" s="8" t="e">
        <v>#N/A</v>
      </c>
      <c r="KM53" s="8" t="e">
        <v>#N/A</v>
      </c>
      <c r="KN53" s="8" t="e">
        <v>#N/A</v>
      </c>
      <c r="KO53" s="8">
        <v>367378</v>
      </c>
      <c r="KP53" s="8">
        <v>87768</v>
      </c>
      <c r="KQ53" s="8">
        <v>164107</v>
      </c>
      <c r="KR53" s="8">
        <v>101338</v>
      </c>
      <c r="KS53" s="8">
        <v>14165</v>
      </c>
      <c r="KT53" s="13">
        <f t="shared" si="154"/>
        <v>0.23890379935652106</v>
      </c>
      <c r="KU53" s="13">
        <f t="shared" si="155"/>
        <v>0.44669795142877361</v>
      </c>
      <c r="KV53" s="13">
        <f t="shared" si="156"/>
        <v>0.2758412316469685</v>
      </c>
      <c r="KW53" s="13">
        <f t="shared" si="157"/>
        <v>3.8557017567736773E-2</v>
      </c>
      <c r="KX53" s="17">
        <v>8663310</v>
      </c>
      <c r="KY53" s="15">
        <f t="shared" si="158"/>
        <v>23.58146105645956</v>
      </c>
      <c r="KZ53" s="8">
        <v>383005</v>
      </c>
      <c r="LA53" s="8">
        <v>15518</v>
      </c>
      <c r="LB53" s="8">
        <v>98742</v>
      </c>
      <c r="LC53" s="8">
        <v>157706</v>
      </c>
      <c r="LD53" s="8">
        <v>73407</v>
      </c>
      <c r="LE53" s="8">
        <v>37632</v>
      </c>
      <c r="LF53" s="13">
        <f t="shared" si="159"/>
        <v>4.0516442344094725E-2</v>
      </c>
      <c r="LG53" s="13">
        <f t="shared" si="160"/>
        <v>0.25780864479575982</v>
      </c>
      <c r="LH53" s="13">
        <f t="shared" si="161"/>
        <v>0.41175963760264228</v>
      </c>
      <c r="LI53" s="13">
        <f t="shared" si="162"/>
        <v>0.19166068328089711</v>
      </c>
      <c r="LJ53" s="13">
        <f t="shared" si="163"/>
        <v>9.8254591976606048E-2</v>
      </c>
      <c r="LK53" s="17" t="e">
        <v>#N/A</v>
      </c>
      <c r="LL53" s="17" t="e">
        <v>#N/A</v>
      </c>
      <c r="LM53" s="13" t="e">
        <f t="shared" si="195"/>
        <v>#N/A</v>
      </c>
      <c r="LN53" s="27" t="e">
        <v>#N/A</v>
      </c>
      <c r="LO53" s="27" t="e">
        <v>#N/A</v>
      </c>
      <c r="LP53" s="27" t="e">
        <v>#N/A</v>
      </c>
      <c r="LQ53" s="27" t="e">
        <v>#N/A</v>
      </c>
      <c r="LR53" s="27" t="e">
        <v>#N/A</v>
      </c>
      <c r="LS53" s="11" t="e">
        <f t="shared" si="90"/>
        <v>#N/A</v>
      </c>
      <c r="LT53" s="11" t="e">
        <f t="shared" si="91"/>
        <v>#N/A</v>
      </c>
      <c r="LU53" s="11" t="e">
        <f t="shared" si="92"/>
        <v>#N/A</v>
      </c>
      <c r="LV53" s="11" t="e">
        <f t="shared" si="93"/>
        <v>#N/A</v>
      </c>
      <c r="LW53" s="11" t="e">
        <f t="shared" si="94"/>
        <v>#N/A</v>
      </c>
      <c r="LX53" s="25" t="e">
        <v>#N/A</v>
      </c>
      <c r="LY53" s="25" t="e">
        <v>#N/A</v>
      </c>
      <c r="LZ53" s="25" t="e">
        <v>#N/A</v>
      </c>
      <c r="MA53" s="25" t="e">
        <v>#N/A</v>
      </c>
      <c r="MB53" s="22" t="e">
        <v>#N/A</v>
      </c>
      <c r="MC53" s="22" t="e">
        <v>#N/A</v>
      </c>
      <c r="MD53" s="1">
        <v>317</v>
      </c>
      <c r="ME53" s="1">
        <v>214</v>
      </c>
      <c r="MF53" s="1">
        <v>103</v>
      </c>
      <c r="MG53" s="1">
        <v>0</v>
      </c>
      <c r="MH53" s="1">
        <v>0</v>
      </c>
      <c r="MI53" s="1">
        <v>0</v>
      </c>
      <c r="MJ53" s="11">
        <f t="shared" si="95"/>
        <v>0.67507886435331232</v>
      </c>
      <c r="MK53" s="11">
        <f t="shared" si="96"/>
        <v>0.32492113564668768</v>
      </c>
      <c r="ML53" s="11">
        <f t="shared" si="97"/>
        <v>0</v>
      </c>
      <c r="MM53" s="11">
        <f t="shared" si="98"/>
        <v>0</v>
      </c>
      <c r="MN53" s="11">
        <f t="shared" si="99"/>
        <v>0</v>
      </c>
      <c r="MO53" s="26" t="e">
        <v>#N/A</v>
      </c>
      <c r="MP53" s="26" t="e">
        <v>#N/A</v>
      </c>
      <c r="MQ53" s="26" t="e">
        <v>#N/A</v>
      </c>
      <c r="MR53" s="26" t="e">
        <v>#N/A</v>
      </c>
      <c r="MS53" s="9">
        <v>2192797.8133067298</v>
      </c>
      <c r="MT53" s="9">
        <v>137895.40100000001</v>
      </c>
      <c r="MU53" s="9">
        <v>187551.7</v>
      </c>
      <c r="MV53" s="9">
        <v>917830.41899999999</v>
      </c>
      <c r="MW53" s="9">
        <v>3436075.3333067298</v>
      </c>
      <c r="MX53" s="13" t="e">
        <v>#N/A</v>
      </c>
      <c r="MY53" s="13" t="e">
        <v>#N/A</v>
      </c>
      <c r="MZ53" s="13" t="e">
        <v>#N/A</v>
      </c>
      <c r="NA53" s="13" t="e">
        <v>#N/A</v>
      </c>
      <c r="NB53" s="13" t="e">
        <v>#N/A</v>
      </c>
      <c r="NC53" s="8" t="e">
        <v>#N/A</v>
      </c>
      <c r="ND53" s="8" t="e">
        <v>#N/A</v>
      </c>
      <c r="NE53" s="8" t="e">
        <v>#N/A</v>
      </c>
      <c r="NF53" s="8" t="e">
        <v>#N/A</v>
      </c>
      <c r="NG53" s="8" t="e">
        <v>#N/A</v>
      </c>
      <c r="NH53" s="38" t="e">
        <f t="shared" si="100"/>
        <v>#N/A</v>
      </c>
      <c r="NI53" s="38" t="e">
        <f t="shared" si="101"/>
        <v>#N/A</v>
      </c>
      <c r="NJ53" s="38" t="e">
        <f t="shared" si="102"/>
        <v>#N/A</v>
      </c>
      <c r="NK53" s="38" t="e">
        <f t="shared" si="103"/>
        <v>#N/A</v>
      </c>
      <c r="NL53" s="38" t="e">
        <f t="shared" si="104"/>
        <v>#N/A</v>
      </c>
      <c r="NM53" s="8">
        <v>799419</v>
      </c>
      <c r="NN53" s="8">
        <v>98087</v>
      </c>
      <c r="NO53" s="11">
        <f t="shared" si="105"/>
        <v>0.12269785932033139</v>
      </c>
      <c r="NP53" s="13" t="e">
        <v>#N/A</v>
      </c>
      <c r="NQ53" s="13" t="e">
        <v>#N/A</v>
      </c>
      <c r="NR53" s="13" t="e">
        <v>#N/A</v>
      </c>
      <c r="NS53" s="9">
        <v>874</v>
      </c>
      <c r="NT53" s="39">
        <v>108.22216</v>
      </c>
      <c r="NU53" s="8" t="e">
        <v>#N/A</v>
      </c>
      <c r="NV53" s="16" t="e">
        <v>#N/A</v>
      </c>
      <c r="NW53" s="8" t="e">
        <v>#N/A</v>
      </c>
      <c r="NX53" s="25" t="e">
        <v>#N/A</v>
      </c>
      <c r="NY53" s="39" t="e">
        <v>#N/A</v>
      </c>
    </row>
    <row r="54" spans="1:389" x14ac:dyDescent="0.25">
      <c r="A54" s="3" t="s">
        <v>49</v>
      </c>
      <c r="B54" s="3" t="s">
        <v>4</v>
      </c>
      <c r="C54" s="3" t="s">
        <v>80</v>
      </c>
      <c r="D54" s="3" t="s">
        <v>96</v>
      </c>
      <c r="E54" s="3" t="s">
        <v>23</v>
      </c>
      <c r="F54" s="3" t="s">
        <v>24</v>
      </c>
      <c r="G54" s="3">
        <v>39061</v>
      </c>
      <c r="H54" s="3">
        <v>2016</v>
      </c>
      <c r="I54" s="3" t="str">
        <f t="shared" si="53"/>
        <v>Sum of 2016</v>
      </c>
      <c r="J54" s="8">
        <v>819268</v>
      </c>
      <c r="K54" s="8">
        <v>809099</v>
      </c>
      <c r="L54" s="8">
        <v>188037</v>
      </c>
      <c r="M54" s="8">
        <v>197050</v>
      </c>
      <c r="N54" s="8">
        <v>305433</v>
      </c>
      <c r="O54" s="8">
        <v>118579</v>
      </c>
      <c r="P54" s="13">
        <f t="shared" si="106"/>
        <v>0.2324029568693077</v>
      </c>
      <c r="Q54" s="13">
        <f t="shared" si="107"/>
        <v>0.24354250839514077</v>
      </c>
      <c r="R54" s="13">
        <f t="shared" si="108"/>
        <v>0.37749768569730036</v>
      </c>
      <c r="S54" s="13">
        <f t="shared" si="109"/>
        <v>0.1465568490382512</v>
      </c>
      <c r="T54" s="15">
        <v>37</v>
      </c>
      <c r="U54" s="15">
        <v>35.4</v>
      </c>
      <c r="V54" s="15">
        <v>38.5</v>
      </c>
      <c r="W54" s="17">
        <v>530011</v>
      </c>
      <c r="X54" s="17">
        <v>207053</v>
      </c>
      <c r="Y54" s="17">
        <v>20967</v>
      </c>
      <c r="Z54" s="17">
        <v>4194</v>
      </c>
      <c r="AA54" s="17">
        <v>21919</v>
      </c>
      <c r="AB54" s="17">
        <v>24955</v>
      </c>
      <c r="AC54" s="17">
        <v>279088</v>
      </c>
      <c r="AD54" s="13">
        <f t="shared" si="196"/>
        <v>0.65506322464865241</v>
      </c>
      <c r="AE54" s="13">
        <f t="shared" si="197"/>
        <v>0.25590564319075909</v>
      </c>
      <c r="AF54" s="13">
        <f t="shared" si="198"/>
        <v>2.5914010522816121E-2</v>
      </c>
      <c r="AG54" s="13">
        <f t="shared" si="199"/>
        <v>5.1835436701812756E-3</v>
      </c>
      <c r="AH54" s="13">
        <f t="shared" si="200"/>
        <v>2.7090627970124792E-2</v>
      </c>
      <c r="AI54" s="13">
        <f t="shared" si="201"/>
        <v>3.0842949997466316E-2</v>
      </c>
      <c r="AJ54" s="13">
        <f t="shared" si="202"/>
        <v>0.34493677535134759</v>
      </c>
      <c r="AK54" s="17">
        <v>335907</v>
      </c>
      <c r="AL54" s="17">
        <v>117475</v>
      </c>
      <c r="AM54" s="17">
        <v>111258</v>
      </c>
      <c r="AN54" s="17">
        <v>45144</v>
      </c>
      <c r="AO54" s="17">
        <v>62030</v>
      </c>
      <c r="AP54" s="13">
        <f t="shared" si="110"/>
        <v>0.34972477501213134</v>
      </c>
      <c r="AQ54" s="13">
        <f t="shared" si="164"/>
        <v>0.33121667604426225</v>
      </c>
      <c r="AR54" s="13">
        <f t="shared" si="165"/>
        <v>0.134394341290893</v>
      </c>
      <c r="AS54" s="13">
        <f t="shared" si="166"/>
        <v>0.18466420765271341</v>
      </c>
      <c r="AT54" s="19">
        <v>2.36</v>
      </c>
      <c r="AU54" s="17">
        <v>755014</v>
      </c>
      <c r="AV54" s="17">
        <v>697743</v>
      </c>
      <c r="AW54" s="17">
        <v>19917</v>
      </c>
      <c r="AX54" s="17">
        <v>17640</v>
      </c>
      <c r="AY54" s="17">
        <v>9594</v>
      </c>
      <c r="AZ54" s="17">
        <v>10120</v>
      </c>
      <c r="BA54" s="13">
        <f t="shared" si="167"/>
        <v>0.92414577742929271</v>
      </c>
      <c r="BB54" s="13">
        <f t="shared" si="168"/>
        <v>2.6379643291382676E-2</v>
      </c>
      <c r="BC54" s="13">
        <f t="shared" si="169"/>
        <v>2.3363805174473586E-2</v>
      </c>
      <c r="BD54" s="13">
        <f t="shared" si="170"/>
        <v>1.2707049140810634E-2</v>
      </c>
      <c r="BE54" s="13">
        <f t="shared" si="171"/>
        <v>1.3403724964040402E-2</v>
      </c>
      <c r="BF54" s="13">
        <f t="shared" si="9"/>
        <v>7.58542225707073E-2</v>
      </c>
      <c r="BG54" s="17">
        <v>799355</v>
      </c>
      <c r="BH54" s="17">
        <v>654039</v>
      </c>
      <c r="BI54" s="17">
        <v>99144</v>
      </c>
      <c r="BJ54" s="17">
        <v>22192</v>
      </c>
      <c r="BK54" s="17">
        <v>19669</v>
      </c>
      <c r="BL54" s="17">
        <v>4311</v>
      </c>
      <c r="BM54" s="13">
        <f t="shared" si="111"/>
        <v>0.81820843054712866</v>
      </c>
      <c r="BN54" s="13">
        <f t="shared" si="172"/>
        <v>0.12402999918684439</v>
      </c>
      <c r="BO54" s="13">
        <f t="shared" si="173"/>
        <v>2.7762383421633691E-2</v>
      </c>
      <c r="BP54" s="13">
        <f t="shared" si="174"/>
        <v>2.4606088658981305E-2</v>
      </c>
      <c r="BQ54" s="13">
        <f t="shared" si="175"/>
        <v>5.3930981854119885E-3</v>
      </c>
      <c r="BR54" s="13">
        <f t="shared" si="56"/>
        <v>0.18179156945287137</v>
      </c>
      <c r="BS54" s="17">
        <v>586096</v>
      </c>
      <c r="BT54" s="17">
        <v>176103</v>
      </c>
      <c r="BU54" s="17">
        <v>4558</v>
      </c>
      <c r="BV54" s="17">
        <v>42342</v>
      </c>
      <c r="BW54" s="13">
        <f t="shared" si="112"/>
        <v>0.72438107079603364</v>
      </c>
      <c r="BX54" s="13">
        <f t="shared" si="176"/>
        <v>0.2176532167262597</v>
      </c>
      <c r="BY54" s="13">
        <f t="shared" si="177"/>
        <v>5.6334268117992975E-3</v>
      </c>
      <c r="BZ54" s="13">
        <f t="shared" si="178"/>
        <v>5.2332285665907384E-2</v>
      </c>
      <c r="CA54" s="13">
        <f t="shared" si="113"/>
        <v>0.27561892920396636</v>
      </c>
      <c r="CB54" s="8">
        <v>791246</v>
      </c>
      <c r="CC54" s="8">
        <v>125214</v>
      </c>
      <c r="CD54" s="13">
        <f t="shared" si="114"/>
        <v>0.15824914122788614</v>
      </c>
      <c r="CE54" s="8">
        <v>184403</v>
      </c>
      <c r="CF54" s="8">
        <v>43371</v>
      </c>
      <c r="CG54" s="13">
        <f t="shared" si="115"/>
        <v>0.23519682434667549</v>
      </c>
      <c r="CH54" s="5">
        <v>53229</v>
      </c>
      <c r="CI54" s="5">
        <f>CH54*VLOOKUP(H54,'R-CPI-U-RS'!$A$44:$O$54,15,FALSE)</f>
        <v>69780.080782312914</v>
      </c>
      <c r="CJ54" s="5">
        <v>73448278</v>
      </c>
      <c r="CK54" s="5">
        <v>74823723</v>
      </c>
      <c r="CL54" s="9">
        <v>21003</v>
      </c>
      <c r="CM54" s="9">
        <v>9455</v>
      </c>
      <c r="CN54" s="9">
        <v>4079</v>
      </c>
      <c r="CO54" s="9">
        <v>3308</v>
      </c>
      <c r="CP54" s="9">
        <v>2417</v>
      </c>
      <c r="CQ54" s="9">
        <v>923</v>
      </c>
      <c r="CR54" s="9">
        <v>582</v>
      </c>
      <c r="CS54" s="9">
        <v>239</v>
      </c>
      <c r="CT54" s="20">
        <v>26762269000</v>
      </c>
      <c r="CU54" s="20">
        <f>CT54*VLOOKUP(H54,'R-CPI-U-RS'!$A$44:$P$54,16,FALSE)</f>
        <v>34082447453.798187</v>
      </c>
      <c r="CV54" s="9">
        <v>1551</v>
      </c>
      <c r="CW54" s="9">
        <v>607452</v>
      </c>
      <c r="CX54" s="9">
        <v>80944</v>
      </c>
      <c r="CY54" s="9">
        <v>45990</v>
      </c>
      <c r="CZ54" s="9">
        <v>56718</v>
      </c>
      <c r="DA54" s="11">
        <f t="shared" si="116"/>
        <v>0.76785353126769684</v>
      </c>
      <c r="DB54" s="11">
        <f t="shared" si="117"/>
        <v>0.10231777364290914</v>
      </c>
      <c r="DC54" s="11">
        <f t="shared" si="118"/>
        <v>5.8133949518647358E-2</v>
      </c>
      <c r="DD54" s="11">
        <f t="shared" si="119"/>
        <v>7.1694745570746704E-2</v>
      </c>
      <c r="DE54" s="9">
        <v>472410</v>
      </c>
      <c r="DF54" s="9">
        <v>396701</v>
      </c>
      <c r="DG54" s="9">
        <v>2</v>
      </c>
      <c r="DH54" s="9">
        <v>97</v>
      </c>
      <c r="DI54" s="9">
        <v>1812</v>
      </c>
      <c r="DJ54" s="9">
        <v>19217</v>
      </c>
      <c r="DK54" s="9">
        <v>39510</v>
      </c>
      <c r="DL54" s="9">
        <v>26071</v>
      </c>
      <c r="DM54" s="9">
        <v>46064</v>
      </c>
      <c r="DN54" s="9">
        <v>12061</v>
      </c>
      <c r="DO54" s="9">
        <v>12885</v>
      </c>
      <c r="DP54" s="9">
        <v>33429</v>
      </c>
      <c r="DQ54" s="9">
        <v>7697</v>
      </c>
      <c r="DR54" s="9">
        <v>40255</v>
      </c>
      <c r="DS54" s="9">
        <v>25415</v>
      </c>
      <c r="DT54" s="9">
        <v>32576</v>
      </c>
      <c r="DU54" s="9">
        <v>11926</v>
      </c>
      <c r="DV54" s="9">
        <v>87766</v>
      </c>
      <c r="DW54" s="9">
        <v>8485</v>
      </c>
      <c r="DX54" s="9">
        <v>47917</v>
      </c>
      <c r="DY54" s="9">
        <v>19183</v>
      </c>
      <c r="DZ54" s="9">
        <v>42</v>
      </c>
      <c r="EA54" s="9">
        <f t="shared" si="183"/>
        <v>58826</v>
      </c>
      <c r="EB54" s="9">
        <f t="shared" si="184"/>
        <v>41126</v>
      </c>
      <c r="EC54" s="9">
        <f t="shared" si="185"/>
        <v>98246</v>
      </c>
      <c r="ED54" s="9">
        <f t="shared" si="186"/>
        <v>99692</v>
      </c>
      <c r="EE54" s="9">
        <f t="shared" si="187"/>
        <v>86008</v>
      </c>
      <c r="EF54" s="9">
        <f t="shared" si="188"/>
        <v>88512</v>
      </c>
      <c r="EG54" s="11">
        <f t="shared" si="189"/>
        <v>0.12452318960225228</v>
      </c>
      <c r="EH54" s="11">
        <f t="shared" si="190"/>
        <v>8.7055735484007538E-2</v>
      </c>
      <c r="EI54" s="11">
        <f t="shared" si="191"/>
        <v>0.20796765521474989</v>
      </c>
      <c r="EJ54" s="11">
        <f t="shared" si="192"/>
        <v>0.21102855570373194</v>
      </c>
      <c r="EK54" s="11">
        <f t="shared" si="193"/>
        <v>0.18206219174022564</v>
      </c>
      <c r="EL54" s="11">
        <f t="shared" si="194"/>
        <v>0.1873626722550327</v>
      </c>
      <c r="EM54" s="9">
        <v>641707</v>
      </c>
      <c r="EN54" s="9">
        <v>429461</v>
      </c>
      <c r="EO54" s="14">
        <f t="shared" si="120"/>
        <v>0.66924780312510224</v>
      </c>
      <c r="EP54" s="9">
        <v>414847</v>
      </c>
      <c r="EQ54" s="9">
        <v>396701</v>
      </c>
      <c r="ER54" s="11">
        <f t="shared" si="58"/>
        <v>4.3741427562450738E-2</v>
      </c>
      <c r="ES54" s="9">
        <v>57758</v>
      </c>
      <c r="ET54" s="9">
        <v>545596</v>
      </c>
      <c r="EU54" s="9">
        <v>48567</v>
      </c>
      <c r="EV54" s="9">
        <v>145662</v>
      </c>
      <c r="EW54" s="9">
        <v>150053</v>
      </c>
      <c r="EX54" s="9">
        <v>82874</v>
      </c>
      <c r="EY54" s="9">
        <v>118440</v>
      </c>
      <c r="EZ54" s="13">
        <f t="shared" si="121"/>
        <v>8.9016415076356867E-2</v>
      </c>
      <c r="FA54" s="13">
        <f t="shared" si="122"/>
        <v>0.26697776376659654</v>
      </c>
      <c r="FB54" s="13">
        <f t="shared" si="123"/>
        <v>0.27502584329797142</v>
      </c>
      <c r="FC54" s="13">
        <f t="shared" si="124"/>
        <v>0.1518962748993761</v>
      </c>
      <c r="FD54" s="13">
        <f t="shared" si="125"/>
        <v>0.21708370295969912</v>
      </c>
      <c r="FE54" s="13">
        <f t="shared" si="126"/>
        <v>0.36897997785907521</v>
      </c>
      <c r="FF54" s="9">
        <v>188</v>
      </c>
      <c r="FG54" s="9">
        <v>47727</v>
      </c>
      <c r="FH54" s="9">
        <v>15032</v>
      </c>
      <c r="FI54" s="9">
        <v>409</v>
      </c>
      <c r="FJ54" s="9">
        <v>1022</v>
      </c>
      <c r="FK54" s="9">
        <f t="shared" si="59"/>
        <v>47915</v>
      </c>
      <c r="FL54" s="9">
        <f t="shared" si="60"/>
        <v>15441</v>
      </c>
      <c r="FM54" s="9">
        <f t="shared" si="61"/>
        <v>1022</v>
      </c>
      <c r="FN54" s="9">
        <v>258769</v>
      </c>
      <c r="FO54" s="9">
        <v>126826</v>
      </c>
      <c r="FP54" s="9">
        <v>263047</v>
      </c>
      <c r="FQ54" s="9">
        <f t="shared" si="62"/>
        <v>131943</v>
      </c>
      <c r="FR54" s="8">
        <v>377743</v>
      </c>
      <c r="FS54" s="8">
        <v>41836</v>
      </c>
      <c r="FT54" s="13">
        <f t="shared" si="127"/>
        <v>0.11075254869051181</v>
      </c>
      <c r="FU54" s="8">
        <v>335907</v>
      </c>
      <c r="FV54" s="8">
        <v>190886</v>
      </c>
      <c r="FW54" s="8">
        <v>145021</v>
      </c>
      <c r="FX54" s="13">
        <f t="shared" si="128"/>
        <v>0.56827038436233834</v>
      </c>
      <c r="FY54" s="13">
        <f t="shared" si="129"/>
        <v>0.4317296156376616</v>
      </c>
      <c r="FZ54" s="17">
        <v>23986</v>
      </c>
      <c r="GA54" s="17">
        <v>60747</v>
      </c>
      <c r="GB54" s="17">
        <v>106668</v>
      </c>
      <c r="GC54" s="17">
        <v>89960</v>
      </c>
      <c r="GD54" s="17">
        <v>96382</v>
      </c>
      <c r="GE54" s="13">
        <f t="shared" si="63"/>
        <v>6.3498198510627601E-2</v>
      </c>
      <c r="GF54" s="13">
        <f t="shared" si="64"/>
        <v>0.16081568685587821</v>
      </c>
      <c r="GG54" s="13">
        <f t="shared" si="65"/>
        <v>0.28238246638587611</v>
      </c>
      <c r="GH54" s="13">
        <f t="shared" si="66"/>
        <v>0.23815133569649205</v>
      </c>
      <c r="GI54" s="13">
        <f t="shared" si="67"/>
        <v>0.25515231255112603</v>
      </c>
      <c r="GJ54">
        <v>1960</v>
      </c>
      <c r="GK54" s="8">
        <v>235728</v>
      </c>
      <c r="GL54" s="8">
        <v>50485</v>
      </c>
      <c r="GM54" s="8">
        <v>54993</v>
      </c>
      <c r="GN54" s="8">
        <v>33541</v>
      </c>
      <c r="GO54" s="8">
        <v>2996</v>
      </c>
      <c r="GP54" s="13">
        <f t="shared" si="130"/>
        <v>0.62404333104782883</v>
      </c>
      <c r="GQ54" s="13">
        <f t="shared" si="131"/>
        <v>0.13364906828187417</v>
      </c>
      <c r="GR54" s="13">
        <f t="shared" si="132"/>
        <v>0.14558310809200964</v>
      </c>
      <c r="GS54" s="13">
        <f t="shared" si="133"/>
        <v>8.8793174195153854E-2</v>
      </c>
      <c r="GT54" s="13">
        <f t="shared" si="134"/>
        <v>7.9313183831335055E-3</v>
      </c>
      <c r="GU54" s="21">
        <v>145684.05242156101</v>
      </c>
      <c r="GV54" s="21">
        <f>GU54*VLOOKUP(H54,'R-CPI-U-RS'!$A$44:$O$54,15,FALSE)</f>
        <v>190983.20364221078</v>
      </c>
      <c r="GW54" s="9">
        <v>745</v>
      </c>
      <c r="GX54" s="9">
        <v>2</v>
      </c>
      <c r="GY54" s="9">
        <v>15</v>
      </c>
      <c r="GZ54" s="9">
        <v>578</v>
      </c>
      <c r="HA54" s="9">
        <f t="shared" si="69"/>
        <v>595</v>
      </c>
      <c r="HB54" s="8">
        <v>49131</v>
      </c>
      <c r="HC54" s="8">
        <v>133908</v>
      </c>
      <c r="HD54" s="8">
        <v>85822</v>
      </c>
      <c r="HE54" s="8">
        <v>61292</v>
      </c>
      <c r="HF54" s="8">
        <v>5754</v>
      </c>
      <c r="HG54" s="13">
        <f t="shared" si="135"/>
        <v>0.14626369798783592</v>
      </c>
      <c r="HH54" s="13">
        <f t="shared" si="179"/>
        <v>0.39864605381846763</v>
      </c>
      <c r="HI54" s="13">
        <f t="shared" si="180"/>
        <v>0.25549333595310608</v>
      </c>
      <c r="HJ54" s="13">
        <f t="shared" si="181"/>
        <v>0.18246717097291809</v>
      </c>
      <c r="HK54" s="13">
        <f t="shared" si="182"/>
        <v>1.7129741267672301E-2</v>
      </c>
      <c r="HL54" s="5">
        <v>925</v>
      </c>
      <c r="HM54" s="5">
        <f>HL54*VLOOKUP(H54,'R-CPI-U-RS'!$A$44:$O$54,15,FALSE)</f>
        <v>1212.6204648526077</v>
      </c>
      <c r="HN54" s="17">
        <v>33685</v>
      </c>
      <c r="HO54" s="17">
        <v>75938</v>
      </c>
      <c r="HP54" s="17">
        <v>41398</v>
      </c>
      <c r="HQ54" s="17">
        <v>15853</v>
      </c>
      <c r="HR54" s="17">
        <v>22747</v>
      </c>
      <c r="HS54" s="17">
        <v>1265</v>
      </c>
      <c r="HT54" s="13">
        <f t="shared" si="136"/>
        <v>0.17646658214850749</v>
      </c>
      <c r="HU54" s="13">
        <f t="shared" si="137"/>
        <v>0.39781859329652253</v>
      </c>
      <c r="HV54" s="13">
        <f t="shared" si="138"/>
        <v>0.21687289796003897</v>
      </c>
      <c r="HW54" s="13">
        <f t="shared" si="139"/>
        <v>8.3049568852613595E-2</v>
      </c>
      <c r="HX54" s="13">
        <f t="shared" si="140"/>
        <v>0.11916536571566275</v>
      </c>
      <c r="HY54" s="13">
        <f t="shared" si="141"/>
        <v>6.6269920266546524E-3</v>
      </c>
      <c r="HZ54" s="13">
        <v>0.18</v>
      </c>
      <c r="IA54" s="17">
        <v>6270</v>
      </c>
      <c r="IB54" s="17">
        <v>36560</v>
      </c>
      <c r="IC54" s="17">
        <v>31854</v>
      </c>
      <c r="ID54" s="17">
        <v>18046</v>
      </c>
      <c r="IE54" s="17">
        <v>43659</v>
      </c>
      <c r="IF54" s="17">
        <v>8632</v>
      </c>
      <c r="IG54" s="13">
        <f t="shared" si="142"/>
        <v>4.3235117672612934E-2</v>
      </c>
      <c r="IH54" s="13">
        <f t="shared" si="143"/>
        <v>0.25210141979437461</v>
      </c>
      <c r="II54" s="13">
        <f t="shared" si="144"/>
        <v>0.21965094710421249</v>
      </c>
      <c r="IJ54" s="13">
        <f t="shared" si="145"/>
        <v>0.12443715048165438</v>
      </c>
      <c r="IK54" s="13">
        <f t="shared" si="146"/>
        <v>0.30105295095193108</v>
      </c>
      <c r="IL54" s="13">
        <f t="shared" si="147"/>
        <v>5.9522413995214483E-2</v>
      </c>
      <c r="IM54" s="13">
        <v>0.27800000000000002</v>
      </c>
      <c r="IN54" s="17">
        <v>517782</v>
      </c>
      <c r="IO54" s="17">
        <v>423723</v>
      </c>
      <c r="IP54" s="17">
        <v>39430</v>
      </c>
      <c r="IQ54" s="17">
        <v>16182</v>
      </c>
      <c r="IR54" s="17">
        <v>11346</v>
      </c>
      <c r="IS54" s="17">
        <v>5155</v>
      </c>
      <c r="IT54" s="17">
        <v>21946</v>
      </c>
      <c r="IU54" s="13">
        <f t="shared" si="148"/>
        <v>0.818342468451974</v>
      </c>
      <c r="IV54" s="13">
        <f t="shared" si="149"/>
        <v>7.6151739535171167E-2</v>
      </c>
      <c r="IW54" s="13">
        <f t="shared" si="150"/>
        <v>3.1252534850574179E-2</v>
      </c>
      <c r="IX54" s="13">
        <f t="shared" si="151"/>
        <v>2.191269684925316E-2</v>
      </c>
      <c r="IY54" s="13">
        <f t="shared" si="152"/>
        <v>9.9559273980169265E-3</v>
      </c>
      <c r="IZ54" s="13">
        <f t="shared" si="153"/>
        <v>4.2384632915010566E-2</v>
      </c>
      <c r="JA54" s="17">
        <v>517782</v>
      </c>
      <c r="JB54" s="17">
        <v>423723</v>
      </c>
      <c r="JC54" s="17">
        <v>39430</v>
      </c>
      <c r="JD54" s="17">
        <v>16182</v>
      </c>
      <c r="JE54" s="17">
        <v>12705</v>
      </c>
      <c r="JF54" s="17">
        <v>3796</v>
      </c>
      <c r="JG54" s="17">
        <v>21946</v>
      </c>
      <c r="JH54" s="13">
        <f t="shared" si="74"/>
        <v>0.818342468451974</v>
      </c>
      <c r="JI54" s="13">
        <f t="shared" si="75"/>
        <v>7.6151739535171167E-2</v>
      </c>
      <c r="JJ54" s="13">
        <f t="shared" si="76"/>
        <v>3.1252534850574179E-2</v>
      </c>
      <c r="JK54" s="13">
        <f t="shared" si="77"/>
        <v>2.4537353558061116E-2</v>
      </c>
      <c r="JL54" s="13">
        <f t="shared" si="78"/>
        <v>7.331270689208972E-3</v>
      </c>
      <c r="JM54" s="13">
        <f t="shared" si="79"/>
        <v>4.2384632915010566E-2</v>
      </c>
      <c r="JN54" s="1">
        <v>62</v>
      </c>
      <c r="JO54" s="1">
        <v>41</v>
      </c>
      <c r="JP54" s="1">
        <v>10</v>
      </c>
      <c r="JQ54" s="1">
        <v>9</v>
      </c>
      <c r="JR54" s="1">
        <v>1</v>
      </c>
      <c r="JS54" s="1">
        <v>1</v>
      </c>
      <c r="JT54" s="11">
        <f t="shared" si="80"/>
        <v>0.66129032258064513</v>
      </c>
      <c r="JU54" s="11">
        <f t="shared" si="81"/>
        <v>0.16129032258064516</v>
      </c>
      <c r="JV54" s="11">
        <f t="shared" si="82"/>
        <v>0.14516129032258066</v>
      </c>
      <c r="JW54" s="11">
        <f t="shared" si="83"/>
        <v>1.6129032258064516E-2</v>
      </c>
      <c r="JX54" s="11">
        <f t="shared" si="84"/>
        <v>1.6129032258064516E-2</v>
      </c>
      <c r="JY54" s="29">
        <f>(JN54/J54)*100000</f>
        <v>7.5677311941879823</v>
      </c>
      <c r="JZ54" s="9">
        <v>15013274</v>
      </c>
      <c r="KA54" s="9"/>
      <c r="KB54" s="9">
        <v>222719</v>
      </c>
      <c r="KC54" s="9"/>
      <c r="KD54" s="9"/>
      <c r="KE54" s="9"/>
      <c r="KF54" s="9"/>
      <c r="KG54" s="9"/>
      <c r="KH54" s="9">
        <f t="shared" si="85"/>
        <v>0</v>
      </c>
      <c r="KI54" s="9">
        <f t="shared" si="86"/>
        <v>222719</v>
      </c>
      <c r="KJ54" s="9">
        <f t="shared" si="87"/>
        <v>15235993</v>
      </c>
      <c r="KK54" t="e">
        <v>#N/A</v>
      </c>
      <c r="KL54" s="8" t="e">
        <v>#N/A</v>
      </c>
      <c r="KM54" s="8" t="e">
        <v>#N/A</v>
      </c>
      <c r="KN54" s="8" t="e">
        <v>#N/A</v>
      </c>
      <c r="KO54" s="8">
        <v>372916</v>
      </c>
      <c r="KP54" s="8">
        <v>88344</v>
      </c>
      <c r="KQ54" s="8">
        <v>171432</v>
      </c>
      <c r="KR54" s="8">
        <v>100031</v>
      </c>
      <c r="KS54" s="8">
        <v>13109</v>
      </c>
      <c r="KT54" s="13">
        <f t="shared" si="154"/>
        <v>0.23690053524118032</v>
      </c>
      <c r="KU54" s="13">
        <f t="shared" si="155"/>
        <v>0.459706743609821</v>
      </c>
      <c r="KV54" s="13">
        <f t="shared" si="156"/>
        <v>0.26824003260787954</v>
      </c>
      <c r="KW54" s="13">
        <f t="shared" si="157"/>
        <v>3.5152688541119179E-2</v>
      </c>
      <c r="KX54" s="17">
        <v>8677720</v>
      </c>
      <c r="KY54" s="15">
        <f t="shared" si="158"/>
        <v>23.269905286981519</v>
      </c>
      <c r="KZ54" s="8">
        <v>391696</v>
      </c>
      <c r="LA54" s="8">
        <v>17754</v>
      </c>
      <c r="LB54" s="8">
        <v>93443</v>
      </c>
      <c r="LC54" s="8">
        <v>168036</v>
      </c>
      <c r="LD54" s="8">
        <v>74911</v>
      </c>
      <c r="LE54" s="8">
        <v>37552</v>
      </c>
      <c r="LF54" s="13">
        <f t="shared" si="159"/>
        <v>4.5325967076508315E-2</v>
      </c>
      <c r="LG54" s="13">
        <f t="shared" si="160"/>
        <v>0.23856000571872063</v>
      </c>
      <c r="LH54" s="13">
        <f t="shared" si="161"/>
        <v>0.42899595604754709</v>
      </c>
      <c r="LI54" s="13">
        <f t="shared" si="162"/>
        <v>0.19124780441975409</v>
      </c>
      <c r="LJ54" s="13">
        <f t="shared" si="163"/>
        <v>9.5870266737469872E-2</v>
      </c>
      <c r="LK54" s="17" t="e">
        <v>#N/A</v>
      </c>
      <c r="LL54" s="17" t="e">
        <v>#N/A</v>
      </c>
      <c r="LM54" s="13" t="e">
        <f t="shared" si="195"/>
        <v>#N/A</v>
      </c>
      <c r="LN54" s="27" t="e">
        <v>#N/A</v>
      </c>
      <c r="LO54" s="27" t="e">
        <v>#N/A</v>
      </c>
      <c r="LP54" s="27" t="e">
        <v>#N/A</v>
      </c>
      <c r="LQ54" s="27" t="e">
        <v>#N/A</v>
      </c>
      <c r="LR54" s="27" t="e">
        <v>#N/A</v>
      </c>
      <c r="LS54" s="11" t="e">
        <f t="shared" si="90"/>
        <v>#N/A</v>
      </c>
      <c r="LT54" s="11" t="e">
        <f t="shared" si="91"/>
        <v>#N/A</v>
      </c>
      <c r="LU54" s="11" t="e">
        <f t="shared" si="92"/>
        <v>#N/A</v>
      </c>
      <c r="LV54" s="11" t="e">
        <f t="shared" si="93"/>
        <v>#N/A</v>
      </c>
      <c r="LW54" s="11" t="e">
        <f t="shared" si="94"/>
        <v>#N/A</v>
      </c>
      <c r="LX54" s="25" t="e">
        <v>#N/A</v>
      </c>
      <c r="LY54" s="25" t="e">
        <v>#N/A</v>
      </c>
      <c r="LZ54" s="25" t="e">
        <v>#N/A</v>
      </c>
      <c r="MA54" s="25" t="e">
        <v>#N/A</v>
      </c>
      <c r="MB54" s="22" t="e">
        <v>#N/A</v>
      </c>
      <c r="MC54" s="22" t="e">
        <v>#N/A</v>
      </c>
      <c r="MD54" s="1">
        <v>268</v>
      </c>
      <c r="ME54" s="1">
        <v>180</v>
      </c>
      <c r="MF54" s="1">
        <v>88</v>
      </c>
      <c r="MG54" s="1">
        <v>0</v>
      </c>
      <c r="MH54" s="1">
        <v>0</v>
      </c>
      <c r="MI54" s="1">
        <v>0</v>
      </c>
      <c r="MJ54" s="11">
        <f t="shared" si="95"/>
        <v>0.67164179104477617</v>
      </c>
      <c r="MK54" s="11">
        <f t="shared" si="96"/>
        <v>0.32835820895522388</v>
      </c>
      <c r="ML54" s="11">
        <f t="shared" si="97"/>
        <v>0</v>
      </c>
      <c r="MM54" s="11">
        <f t="shared" si="98"/>
        <v>0</v>
      </c>
      <c r="MN54" s="11">
        <f t="shared" si="99"/>
        <v>0</v>
      </c>
      <c r="MO54" s="26" t="e">
        <v>#N/A</v>
      </c>
      <c r="MP54" s="26" t="e">
        <v>#N/A</v>
      </c>
      <c r="MQ54" s="26" t="e">
        <v>#N/A</v>
      </c>
      <c r="MR54" s="26" t="e">
        <v>#N/A</v>
      </c>
      <c r="MS54" s="9">
        <v>1074353.3453063201</v>
      </c>
      <c r="MT54" s="9">
        <v>89244.65</v>
      </c>
      <c r="MU54" s="9">
        <v>69859.199999999997</v>
      </c>
      <c r="MV54" s="9">
        <v>816680.47219999996</v>
      </c>
      <c r="MW54" s="9">
        <v>2050137.6675063199</v>
      </c>
      <c r="MX54" s="13" t="e">
        <v>#N/A</v>
      </c>
      <c r="MY54" s="13" t="e">
        <v>#N/A</v>
      </c>
      <c r="MZ54" s="13" t="e">
        <v>#N/A</v>
      </c>
      <c r="NA54" s="13" t="e">
        <v>#N/A</v>
      </c>
      <c r="NB54" s="13" t="e">
        <v>#N/A</v>
      </c>
      <c r="NC54" s="8" t="e">
        <v>#N/A</v>
      </c>
      <c r="ND54" s="8" t="e">
        <v>#N/A</v>
      </c>
      <c r="NE54" s="8" t="e">
        <v>#N/A</v>
      </c>
      <c r="NF54" s="8" t="e">
        <v>#N/A</v>
      </c>
      <c r="NG54" s="8" t="e">
        <v>#N/A</v>
      </c>
      <c r="NH54" s="38" t="e">
        <f t="shared" si="100"/>
        <v>#N/A</v>
      </c>
      <c r="NI54" s="38" t="e">
        <f t="shared" si="101"/>
        <v>#N/A</v>
      </c>
      <c r="NJ54" s="38" t="e">
        <f t="shared" si="102"/>
        <v>#N/A</v>
      </c>
      <c r="NK54" s="38" t="e">
        <f t="shared" si="103"/>
        <v>#N/A</v>
      </c>
      <c r="NL54" s="38" t="e">
        <f t="shared" si="104"/>
        <v>#N/A</v>
      </c>
      <c r="NM54" s="8">
        <v>801129</v>
      </c>
      <c r="NN54" s="8">
        <v>103167</v>
      </c>
      <c r="NO54" s="11">
        <f t="shared" si="105"/>
        <v>0.12877701343978309</v>
      </c>
      <c r="NP54" s="13" t="e">
        <v>#N/A</v>
      </c>
      <c r="NQ54" s="13" t="e">
        <v>#N/A</v>
      </c>
      <c r="NR54" s="13">
        <v>9.6159629693000001E-2</v>
      </c>
      <c r="NS54" s="9">
        <v>885</v>
      </c>
      <c r="NT54" s="39">
        <v>109.38093000000001</v>
      </c>
      <c r="NU54" s="8">
        <v>1948</v>
      </c>
      <c r="NV54" s="16">
        <v>241.20912000000001</v>
      </c>
      <c r="NW54" s="8">
        <v>725</v>
      </c>
      <c r="NX54" s="25">
        <v>9.5651485570000006</v>
      </c>
      <c r="NY54" s="39" t="e">
        <v>#N/A</v>
      </c>
    </row>
    <row r="55" spans="1:389" x14ac:dyDescent="0.25">
      <c r="A55" s="3" t="s">
        <v>49</v>
      </c>
      <c r="B55" s="3" t="s">
        <v>4</v>
      </c>
      <c r="C55" s="3" t="s">
        <v>80</v>
      </c>
      <c r="D55" s="3" t="s">
        <v>96</v>
      </c>
      <c r="E55" s="3" t="s">
        <v>23</v>
      </c>
      <c r="F55" s="3" t="s">
        <v>24</v>
      </c>
      <c r="G55" s="3">
        <v>39061</v>
      </c>
      <c r="H55" s="3">
        <v>2017</v>
      </c>
      <c r="I55" s="3" t="str">
        <f t="shared" si="53"/>
        <v>Sum of 2017</v>
      </c>
      <c r="J55" s="8">
        <v>823394</v>
      </c>
      <c r="K55" s="8">
        <v>813822</v>
      </c>
      <c r="L55" s="8">
        <v>187795</v>
      </c>
      <c r="M55" s="8">
        <v>199114</v>
      </c>
      <c r="N55" s="8">
        <v>304645</v>
      </c>
      <c r="O55" s="8">
        <v>122268</v>
      </c>
      <c r="P55" s="13">
        <f t="shared" si="106"/>
        <v>0.23075684854919135</v>
      </c>
      <c r="Q55" s="13">
        <f t="shared" si="107"/>
        <v>0.24466529535942749</v>
      </c>
      <c r="R55" s="13">
        <f t="shared" si="108"/>
        <v>0.37433861458648204</v>
      </c>
      <c r="S55" s="13">
        <f t="shared" si="109"/>
        <v>0.15023924150489912</v>
      </c>
      <c r="T55" s="15">
        <v>36.700000000000003</v>
      </c>
      <c r="U55" s="15">
        <v>35.299999999999997</v>
      </c>
      <c r="V55" s="15">
        <v>38.200000000000003</v>
      </c>
      <c r="W55" s="17">
        <v>530796</v>
      </c>
      <c r="X55" s="17">
        <v>206231</v>
      </c>
      <c r="Y55" s="17">
        <v>21992</v>
      </c>
      <c r="Z55" s="17">
        <v>2660</v>
      </c>
      <c r="AA55" s="17">
        <v>25494</v>
      </c>
      <c r="AB55" s="17">
        <v>26649</v>
      </c>
      <c r="AC55" s="17">
        <v>283026</v>
      </c>
      <c r="AD55" s="13">
        <f t="shared" si="196"/>
        <v>0.65222616247778997</v>
      </c>
      <c r="AE55" s="13">
        <f t="shared" si="197"/>
        <v>0.25341045093398801</v>
      </c>
      <c r="AF55" s="13">
        <f t="shared" si="198"/>
        <v>2.7023108247257999E-2</v>
      </c>
      <c r="AG55" s="13">
        <f t="shared" si="199"/>
        <v>3.2685280073529591E-3</v>
      </c>
      <c r="AH55" s="13">
        <f t="shared" si="200"/>
        <v>3.1326260533630204E-2</v>
      </c>
      <c r="AI55" s="13">
        <f t="shared" si="201"/>
        <v>3.2745489799980834E-2</v>
      </c>
      <c r="AJ55" s="13">
        <f t="shared" si="202"/>
        <v>0.34777383752221003</v>
      </c>
      <c r="AK55" s="17">
        <v>342793</v>
      </c>
      <c r="AL55" s="17">
        <v>120345</v>
      </c>
      <c r="AM55" s="17">
        <v>111759</v>
      </c>
      <c r="AN55" s="17">
        <v>49614</v>
      </c>
      <c r="AO55" s="17">
        <v>61075</v>
      </c>
      <c r="AP55" s="13">
        <f t="shared" si="110"/>
        <v>0.35107192970684931</v>
      </c>
      <c r="AQ55" s="13">
        <f t="shared" si="164"/>
        <v>0.32602474379581847</v>
      </c>
      <c r="AR55" s="13">
        <f t="shared" si="165"/>
        <v>0.14473457742719367</v>
      </c>
      <c r="AS55" s="13">
        <f t="shared" si="166"/>
        <v>0.17816874907013855</v>
      </c>
      <c r="AT55" s="19">
        <v>2.3199999999999998</v>
      </c>
      <c r="AU55" s="17">
        <v>759854</v>
      </c>
      <c r="AV55" s="17">
        <v>700350</v>
      </c>
      <c r="AW55" s="17">
        <v>19387</v>
      </c>
      <c r="AX55" s="17">
        <v>16911</v>
      </c>
      <c r="AY55" s="17">
        <v>12590</v>
      </c>
      <c r="AZ55" s="17">
        <v>10616</v>
      </c>
      <c r="BA55" s="13">
        <f t="shared" si="167"/>
        <v>0.92169021943689178</v>
      </c>
      <c r="BB55" s="13">
        <f t="shared" si="168"/>
        <v>2.5514111921500708E-2</v>
      </c>
      <c r="BC55" s="13">
        <f t="shared" si="169"/>
        <v>2.2255591205678986E-2</v>
      </c>
      <c r="BD55" s="13">
        <f t="shared" si="170"/>
        <v>1.6568972460498991E-2</v>
      </c>
      <c r="BE55" s="13">
        <f t="shared" si="171"/>
        <v>1.397110497542949E-2</v>
      </c>
      <c r="BF55" s="13">
        <f t="shared" si="9"/>
        <v>7.8309780563108167E-2</v>
      </c>
      <c r="BG55" s="17">
        <v>802680</v>
      </c>
      <c r="BH55" s="17">
        <v>671668</v>
      </c>
      <c r="BI55" s="17">
        <v>85151</v>
      </c>
      <c r="BJ55" s="17">
        <v>22374</v>
      </c>
      <c r="BK55" s="17">
        <v>19288</v>
      </c>
      <c r="BL55" s="17">
        <v>4199</v>
      </c>
      <c r="BM55" s="13">
        <f t="shared" si="111"/>
        <v>0.83678178103353762</v>
      </c>
      <c r="BN55" s="13">
        <f t="shared" si="172"/>
        <v>0.10608337070812777</v>
      </c>
      <c r="BO55" s="13">
        <f t="shared" si="173"/>
        <v>2.7874121692330691E-2</v>
      </c>
      <c r="BP55" s="13">
        <f t="shared" si="174"/>
        <v>2.4029501171076894E-2</v>
      </c>
      <c r="BQ55" s="13">
        <f t="shared" si="175"/>
        <v>5.2312253949269947E-3</v>
      </c>
      <c r="BR55" s="13">
        <f t="shared" si="56"/>
        <v>0.16321821896646233</v>
      </c>
      <c r="BS55" s="17">
        <v>583653</v>
      </c>
      <c r="BT55" s="17">
        <v>179351</v>
      </c>
      <c r="BU55" s="17">
        <v>3666</v>
      </c>
      <c r="BV55" s="17">
        <v>47152</v>
      </c>
      <c r="BW55" s="13">
        <f t="shared" si="112"/>
        <v>0.71717525453969044</v>
      </c>
      <c r="BX55" s="13">
        <f t="shared" si="176"/>
        <v>0.22038111528073706</v>
      </c>
      <c r="BY55" s="13">
        <f t="shared" si="177"/>
        <v>4.5046705544947172E-3</v>
      </c>
      <c r="BZ55" s="13">
        <f t="shared" si="178"/>
        <v>5.7938959625077717E-2</v>
      </c>
      <c r="CA55" s="13">
        <f t="shared" si="113"/>
        <v>0.2828247454603095</v>
      </c>
      <c r="CB55" s="8">
        <v>796667</v>
      </c>
      <c r="CC55" s="8">
        <v>128452</v>
      </c>
      <c r="CD55" s="13">
        <f t="shared" si="114"/>
        <v>0.16123675262060561</v>
      </c>
      <c r="CE55" s="8">
        <v>185961</v>
      </c>
      <c r="CF55" s="8">
        <v>48284</v>
      </c>
      <c r="CG55" s="13">
        <f t="shared" si="115"/>
        <v>0.2596458397190809</v>
      </c>
      <c r="CH55" s="5">
        <v>55048</v>
      </c>
      <c r="CI55" s="5">
        <f>CH55*VLOOKUP(H55,'R-CPI-U-RS'!$A$44:$O$54,15,FALSE)</f>
        <v>70662.503469331117</v>
      </c>
      <c r="CJ55" s="5">
        <v>76667322</v>
      </c>
      <c r="CK55" s="5">
        <v>76667322</v>
      </c>
      <c r="CL55" s="9">
        <v>21018</v>
      </c>
      <c r="CM55" s="9">
        <v>9516</v>
      </c>
      <c r="CN55" s="9">
        <v>4082</v>
      </c>
      <c r="CO55" s="9">
        <v>3262</v>
      </c>
      <c r="CP55" s="9">
        <v>2427</v>
      </c>
      <c r="CQ55" s="9">
        <v>896</v>
      </c>
      <c r="CR55" s="9">
        <v>586</v>
      </c>
      <c r="CS55" s="9">
        <v>249</v>
      </c>
      <c r="CT55" s="20">
        <v>27543213000</v>
      </c>
      <c r="CU55" s="20">
        <f>CT55*VLOOKUP(H55,'R-CPI-U-RS'!$A$44:$P$54,16,FALSE)</f>
        <v>34346837637.80183</v>
      </c>
      <c r="CV55" s="9">
        <v>1495</v>
      </c>
      <c r="CW55" s="9">
        <v>619927</v>
      </c>
      <c r="CX55" s="9">
        <v>84042</v>
      </c>
      <c r="CY55" s="9">
        <v>43325</v>
      </c>
      <c r="CZ55" s="9">
        <v>47679</v>
      </c>
      <c r="DA55" s="11">
        <f t="shared" si="116"/>
        <v>0.77980887401207333</v>
      </c>
      <c r="DB55" s="11">
        <f t="shared" si="117"/>
        <v>0.10571679792898626</v>
      </c>
      <c r="DC55" s="11">
        <f t="shared" si="118"/>
        <v>5.4498706245369337E-2</v>
      </c>
      <c r="DD55" s="11">
        <f t="shared" si="119"/>
        <v>5.997562181357103E-2</v>
      </c>
      <c r="DE55" s="9">
        <v>479507</v>
      </c>
      <c r="DF55" s="9">
        <v>402080</v>
      </c>
      <c r="DG55" s="9">
        <v>6</v>
      </c>
      <c r="DH55" s="9">
        <v>95</v>
      </c>
      <c r="DI55" s="9">
        <v>0</v>
      </c>
      <c r="DJ55" s="9">
        <v>20615</v>
      </c>
      <c r="DK55" s="9">
        <v>43757</v>
      </c>
      <c r="DL55" s="9">
        <v>27307</v>
      </c>
      <c r="DM55" s="9">
        <v>45182</v>
      </c>
      <c r="DN55" s="9">
        <v>14028</v>
      </c>
      <c r="DO55" s="9">
        <v>14218</v>
      </c>
      <c r="DP55" s="9">
        <v>35196</v>
      </c>
      <c r="DQ55" s="9">
        <v>6905</v>
      </c>
      <c r="DR55" s="9">
        <v>39988</v>
      </c>
      <c r="DS55" s="9">
        <v>25754</v>
      </c>
      <c r="DT55" s="9">
        <v>31809</v>
      </c>
      <c r="DU55" s="9">
        <v>11822</v>
      </c>
      <c r="DV55" s="9">
        <v>86724</v>
      </c>
      <c r="DW55" s="9">
        <v>10644</v>
      </c>
      <c r="DX55" s="9">
        <v>45264</v>
      </c>
      <c r="DY55" s="9">
        <v>18220</v>
      </c>
      <c r="DZ55" s="9">
        <v>11</v>
      </c>
      <c r="EA55" s="9">
        <f t="shared" si="183"/>
        <v>64473</v>
      </c>
      <c r="EB55" s="9">
        <f t="shared" si="184"/>
        <v>42101</v>
      </c>
      <c r="EC55" s="9">
        <f t="shared" si="185"/>
        <v>97551</v>
      </c>
      <c r="ED55" s="9">
        <f t="shared" si="186"/>
        <v>98546</v>
      </c>
      <c r="EE55" s="9">
        <f t="shared" si="187"/>
        <v>86517</v>
      </c>
      <c r="EF55" s="9">
        <f t="shared" si="188"/>
        <v>88357</v>
      </c>
      <c r="EG55" s="11">
        <f t="shared" si="189"/>
        <v>0.13445684838803187</v>
      </c>
      <c r="EH55" s="11">
        <f t="shared" si="190"/>
        <v>8.7800595194647835E-2</v>
      </c>
      <c r="EI55" s="11">
        <f t="shared" si="191"/>
        <v>0.20344020003878985</v>
      </c>
      <c r="EJ55" s="11">
        <f t="shared" si="192"/>
        <v>0.20551524795258463</v>
      </c>
      <c r="EK55" s="11">
        <f t="shared" si="193"/>
        <v>0.18042906568621522</v>
      </c>
      <c r="EL55" s="11">
        <f t="shared" si="194"/>
        <v>0.18426634022026789</v>
      </c>
      <c r="EM55" s="9">
        <v>646178</v>
      </c>
      <c r="EN55" s="9">
        <v>432190</v>
      </c>
      <c r="EO55" s="14">
        <f t="shared" si="120"/>
        <v>0.66884047429655602</v>
      </c>
      <c r="EP55" s="9">
        <v>420083</v>
      </c>
      <c r="EQ55" s="9">
        <v>402080</v>
      </c>
      <c r="ER55" s="11">
        <f t="shared" si="58"/>
        <v>4.2855816588626534E-2</v>
      </c>
      <c r="ES55" s="9">
        <v>59514</v>
      </c>
      <c r="ET55" s="9">
        <v>550204</v>
      </c>
      <c r="EU55" s="9">
        <v>51306</v>
      </c>
      <c r="EV55" s="9">
        <v>145260</v>
      </c>
      <c r="EW55" s="9">
        <v>148233</v>
      </c>
      <c r="EX55" s="9">
        <v>81454</v>
      </c>
      <c r="EY55" s="9">
        <v>123951</v>
      </c>
      <c r="EZ55" s="13">
        <f t="shared" si="121"/>
        <v>9.3249049443479143E-2</v>
      </c>
      <c r="FA55" s="13">
        <f t="shared" si="122"/>
        <v>0.26401116676723541</v>
      </c>
      <c r="FB55" s="13">
        <f t="shared" si="123"/>
        <v>0.26941461712383041</v>
      </c>
      <c r="FC55" s="13">
        <f t="shared" si="124"/>
        <v>0.14804327122303729</v>
      </c>
      <c r="FD55" s="13">
        <f t="shared" si="125"/>
        <v>0.22528189544241772</v>
      </c>
      <c r="FE55" s="13">
        <f t="shared" si="126"/>
        <v>0.37332516666545501</v>
      </c>
      <c r="FF55" s="9">
        <v>195</v>
      </c>
      <c r="FG55" s="9">
        <v>48522</v>
      </c>
      <c r="FH55" s="9">
        <v>14754</v>
      </c>
      <c r="FI55" s="9">
        <v>340</v>
      </c>
      <c r="FJ55" s="9">
        <v>873</v>
      </c>
      <c r="FK55" s="9">
        <f t="shared" si="59"/>
        <v>48717</v>
      </c>
      <c r="FL55" s="9">
        <f t="shared" si="60"/>
        <v>15094</v>
      </c>
      <c r="FM55" s="9">
        <f t="shared" si="61"/>
        <v>873</v>
      </c>
      <c r="FN55" s="9">
        <v>264677</v>
      </c>
      <c r="FO55" s="9">
        <v>129994</v>
      </c>
      <c r="FP55" s="9">
        <v>264218</v>
      </c>
      <c r="FQ55" s="9">
        <f t="shared" si="62"/>
        <v>134683</v>
      </c>
      <c r="FR55" s="8">
        <v>379261</v>
      </c>
      <c r="FS55" s="8">
        <v>36468</v>
      </c>
      <c r="FT55" s="13">
        <f t="shared" si="127"/>
        <v>9.6155418036655491E-2</v>
      </c>
      <c r="FU55" s="8">
        <v>342793</v>
      </c>
      <c r="FV55" s="8">
        <v>199080</v>
      </c>
      <c r="FW55" s="8">
        <v>143713</v>
      </c>
      <c r="FX55" s="13">
        <f t="shared" si="128"/>
        <v>0.58075865026415363</v>
      </c>
      <c r="FY55" s="13">
        <f t="shared" si="129"/>
        <v>0.41924134973584642</v>
      </c>
      <c r="FZ55" s="17">
        <v>27627</v>
      </c>
      <c r="GA55" s="17">
        <v>59517</v>
      </c>
      <c r="GB55" s="17">
        <v>106490</v>
      </c>
      <c r="GC55" s="17">
        <v>93510</v>
      </c>
      <c r="GD55" s="17">
        <v>92117</v>
      </c>
      <c r="GE55" s="13">
        <f t="shared" si="63"/>
        <v>7.2844294562319875E-2</v>
      </c>
      <c r="GF55" s="13">
        <f t="shared" si="64"/>
        <v>0.15692886956475882</v>
      </c>
      <c r="GG55" s="13">
        <f t="shared" si="65"/>
        <v>0.28078289093790293</v>
      </c>
      <c r="GH55" s="13">
        <f t="shared" si="66"/>
        <v>0.24655843864779137</v>
      </c>
      <c r="GI55" s="13">
        <f t="shared" si="67"/>
        <v>0.24288550628722699</v>
      </c>
      <c r="GJ55">
        <v>1961</v>
      </c>
      <c r="GK55" s="8">
        <v>239465</v>
      </c>
      <c r="GL55" s="8">
        <v>47940</v>
      </c>
      <c r="GM55" s="8">
        <v>57294</v>
      </c>
      <c r="GN55" s="8">
        <v>31124</v>
      </c>
      <c r="GO55" s="8">
        <v>3438</v>
      </c>
      <c r="GP55" s="13">
        <f t="shared" si="130"/>
        <v>0.63139895744619146</v>
      </c>
      <c r="GQ55" s="13">
        <f t="shared" si="131"/>
        <v>0.12640371670169093</v>
      </c>
      <c r="GR55" s="13">
        <f t="shared" si="132"/>
        <v>0.15106747068641385</v>
      </c>
      <c r="GS55" s="13">
        <f t="shared" si="133"/>
        <v>8.2064857710125741E-2</v>
      </c>
      <c r="GT55" s="13">
        <f t="shared" si="134"/>
        <v>9.0649974555780839E-3</v>
      </c>
      <c r="GU55" s="21">
        <v>156972.31438372799</v>
      </c>
      <c r="GV55" s="21">
        <f>GU55*VLOOKUP(H55,'R-CPI-U-RS'!$A$44:$O$54,15,FALSE)</f>
        <v>201497.90564106079</v>
      </c>
      <c r="GW55" s="9">
        <v>787</v>
      </c>
      <c r="GX55" s="9">
        <v>2</v>
      </c>
      <c r="GY55" s="9">
        <v>18</v>
      </c>
      <c r="GZ55" s="9">
        <v>811</v>
      </c>
      <c r="HA55" s="9">
        <f t="shared" si="69"/>
        <v>831</v>
      </c>
      <c r="HB55" s="8">
        <v>48487</v>
      </c>
      <c r="HC55" s="8">
        <v>141649</v>
      </c>
      <c r="HD55" s="8">
        <v>86371</v>
      </c>
      <c r="HE55" s="8">
        <v>61825</v>
      </c>
      <c r="HF55" s="8">
        <v>4461</v>
      </c>
      <c r="HG55" s="13">
        <f t="shared" si="135"/>
        <v>0.14144687902028338</v>
      </c>
      <c r="HH55" s="13">
        <f t="shared" si="179"/>
        <v>0.41322022328343927</v>
      </c>
      <c r="HI55" s="13">
        <f t="shared" si="180"/>
        <v>0.25196255466126788</v>
      </c>
      <c r="HJ55" s="13">
        <f t="shared" si="181"/>
        <v>0.18035665839150741</v>
      </c>
      <c r="HK55" s="13">
        <f t="shared" si="182"/>
        <v>1.3013684643502055E-2</v>
      </c>
      <c r="HL55" s="5">
        <v>913</v>
      </c>
      <c r="HM55" s="5">
        <f>HL55*VLOOKUP(H55,'R-CPI-U-RS'!$A$44:$O$54,15,FALSE)</f>
        <v>1171.9747432694976</v>
      </c>
      <c r="HN55" s="17">
        <v>38005</v>
      </c>
      <c r="HO55" s="17">
        <v>81307</v>
      </c>
      <c r="HP55" s="17">
        <v>40772</v>
      </c>
      <c r="HQ55" s="17">
        <v>15364</v>
      </c>
      <c r="HR55" s="17">
        <v>22593</v>
      </c>
      <c r="HS55" s="17">
        <v>1039</v>
      </c>
      <c r="HT55" s="13">
        <f t="shared" si="136"/>
        <v>0.19090315451074943</v>
      </c>
      <c r="HU55" s="13">
        <f t="shared" si="137"/>
        <v>0.40841370303395619</v>
      </c>
      <c r="HV55" s="13">
        <f t="shared" si="138"/>
        <v>0.20480208961221619</v>
      </c>
      <c r="HW55" s="13">
        <f t="shared" si="139"/>
        <v>7.7175005023106286E-2</v>
      </c>
      <c r="HX55" s="13">
        <f t="shared" si="140"/>
        <v>0.11348704038577456</v>
      </c>
      <c r="HY55" s="13">
        <f t="shared" si="141"/>
        <v>5.2190074341973078E-3</v>
      </c>
      <c r="HZ55" s="13">
        <v>0.17499999999999999</v>
      </c>
      <c r="IA55" s="17">
        <v>6871</v>
      </c>
      <c r="IB55" s="17">
        <v>35099</v>
      </c>
      <c r="IC55" s="17">
        <v>32787</v>
      </c>
      <c r="ID55" s="17">
        <v>17835</v>
      </c>
      <c r="IE55" s="17">
        <v>43348</v>
      </c>
      <c r="IF55" s="17">
        <v>7773</v>
      </c>
      <c r="IG55" s="13">
        <f t="shared" si="142"/>
        <v>4.7810566893739609E-2</v>
      </c>
      <c r="IH55" s="13">
        <f t="shared" si="143"/>
        <v>0.24422981915345168</v>
      </c>
      <c r="II55" s="13">
        <f t="shared" si="144"/>
        <v>0.22814220007932476</v>
      </c>
      <c r="IJ55" s="13">
        <f t="shared" si="145"/>
        <v>0.12410150786637256</v>
      </c>
      <c r="IK55" s="13">
        <f t="shared" si="146"/>
        <v>0.30162894101438281</v>
      </c>
      <c r="IL55" s="13">
        <f t="shared" si="147"/>
        <v>5.408696499272856E-2</v>
      </c>
      <c r="IM55" s="13">
        <v>0.27800000000000002</v>
      </c>
      <c r="IN55" s="17">
        <v>535446</v>
      </c>
      <c r="IO55" s="17">
        <v>442344</v>
      </c>
      <c r="IP55" s="17">
        <v>41378</v>
      </c>
      <c r="IQ55" s="17">
        <v>15863</v>
      </c>
      <c r="IR55" s="17">
        <v>13290</v>
      </c>
      <c r="IS55" s="17">
        <v>5581</v>
      </c>
      <c r="IT55" s="17">
        <v>16990</v>
      </c>
      <c r="IU55" s="13">
        <f t="shared" si="148"/>
        <v>0.82612252215909732</v>
      </c>
      <c r="IV55" s="13">
        <f t="shared" si="149"/>
        <v>7.7277633972426721E-2</v>
      </c>
      <c r="IW55" s="13">
        <f t="shared" si="150"/>
        <v>2.9625769918908723E-2</v>
      </c>
      <c r="IX55" s="13">
        <f t="shared" si="151"/>
        <v>2.4820430071379747E-2</v>
      </c>
      <c r="IY55" s="13">
        <f t="shared" si="152"/>
        <v>1.0423086548410111E-2</v>
      </c>
      <c r="IZ55" s="13">
        <f t="shared" si="153"/>
        <v>3.173055732977742E-2</v>
      </c>
      <c r="JA55" s="17">
        <v>535446</v>
      </c>
      <c r="JB55" s="17">
        <v>442344</v>
      </c>
      <c r="JC55" s="17">
        <v>41378</v>
      </c>
      <c r="JD55" s="17">
        <v>15863</v>
      </c>
      <c r="JE55" s="17">
        <v>14707</v>
      </c>
      <c r="JF55" s="17">
        <v>4164</v>
      </c>
      <c r="JG55" s="17">
        <v>16990</v>
      </c>
      <c r="JH55" s="13">
        <f t="shared" si="74"/>
        <v>0.82612252215909732</v>
      </c>
      <c r="JI55" s="13">
        <f t="shared" si="75"/>
        <v>7.7277633972426721E-2</v>
      </c>
      <c r="JJ55" s="13">
        <f t="shared" si="76"/>
        <v>2.9625769918908723E-2</v>
      </c>
      <c r="JK55" s="13">
        <f t="shared" si="77"/>
        <v>2.7466822051149881E-2</v>
      </c>
      <c r="JL55" s="13">
        <f t="shared" si="78"/>
        <v>7.7766945686399752E-3</v>
      </c>
      <c r="JM55" s="13">
        <f t="shared" si="79"/>
        <v>3.173055732977742E-2</v>
      </c>
      <c r="JN55" s="1">
        <v>58</v>
      </c>
      <c r="JO55" s="1">
        <v>39</v>
      </c>
      <c r="JP55" s="1">
        <v>8</v>
      </c>
      <c r="JQ55" s="1">
        <v>9</v>
      </c>
      <c r="JR55" s="1">
        <v>2</v>
      </c>
      <c r="JS55" s="1">
        <v>0</v>
      </c>
      <c r="JT55" s="11">
        <f t="shared" si="80"/>
        <v>0.67241379310344829</v>
      </c>
      <c r="JU55" s="11">
        <f t="shared" si="81"/>
        <v>0.13793103448275862</v>
      </c>
      <c r="JV55" s="11">
        <f t="shared" si="82"/>
        <v>0.15517241379310345</v>
      </c>
      <c r="JW55" s="11">
        <f t="shared" si="83"/>
        <v>3.4482758620689655E-2</v>
      </c>
      <c r="JX55" s="11">
        <f t="shared" si="84"/>
        <v>0</v>
      </c>
      <c r="JY55" s="29">
        <f>(JN55/J55)*100000</f>
        <v>7.0440153802432377</v>
      </c>
      <c r="JZ55" s="9">
        <v>14265533</v>
      </c>
      <c r="KA55" s="9"/>
      <c r="KB55" s="9">
        <v>227896</v>
      </c>
      <c r="KC55" s="9"/>
      <c r="KD55" s="9"/>
      <c r="KE55" s="9"/>
      <c r="KF55" s="9"/>
      <c r="KG55" s="9"/>
      <c r="KH55" s="9">
        <f t="shared" si="85"/>
        <v>0</v>
      </c>
      <c r="KI55" s="9">
        <f t="shared" si="86"/>
        <v>227896</v>
      </c>
      <c r="KJ55" s="9">
        <f t="shared" si="87"/>
        <v>14493429</v>
      </c>
      <c r="KK55" t="e">
        <v>#N/A</v>
      </c>
      <c r="KL55" s="8" t="e">
        <v>#N/A</v>
      </c>
      <c r="KM55" s="8" t="e">
        <v>#N/A</v>
      </c>
      <c r="KN55" s="8" t="e">
        <v>#N/A</v>
      </c>
      <c r="KO55" s="8">
        <v>386401</v>
      </c>
      <c r="KP55" s="8">
        <v>92343</v>
      </c>
      <c r="KQ55" s="8">
        <v>173791</v>
      </c>
      <c r="KR55" s="8">
        <v>104919</v>
      </c>
      <c r="KS55" s="8">
        <v>15348</v>
      </c>
      <c r="KT55" s="13">
        <f t="shared" si="154"/>
        <v>0.23898230077044313</v>
      </c>
      <c r="KU55" s="13">
        <f t="shared" si="155"/>
        <v>0.44976850473989455</v>
      </c>
      <c r="KV55" s="13">
        <f t="shared" si="156"/>
        <v>0.27152880039130334</v>
      </c>
      <c r="KW55" s="13">
        <f t="shared" si="157"/>
        <v>3.9720394098358959E-2</v>
      </c>
      <c r="KX55" s="17">
        <v>9070440</v>
      </c>
      <c r="KY55" s="15">
        <f t="shared" si="158"/>
        <v>23.474162851545415</v>
      </c>
      <c r="KZ55" s="8">
        <v>400555</v>
      </c>
      <c r="LA55" s="8">
        <v>22531</v>
      </c>
      <c r="LB55" s="8">
        <v>90773</v>
      </c>
      <c r="LC55" s="8">
        <v>170309</v>
      </c>
      <c r="LD55" s="8">
        <v>75881</v>
      </c>
      <c r="LE55" s="8">
        <v>41061</v>
      </c>
      <c r="LF55" s="13">
        <f t="shared" si="159"/>
        <v>5.62494538827377E-2</v>
      </c>
      <c r="LG55" s="13">
        <f t="shared" si="160"/>
        <v>0.22661806743143889</v>
      </c>
      <c r="LH55" s="13">
        <f t="shared" si="161"/>
        <v>0.42518255919911124</v>
      </c>
      <c r="LI55" s="13">
        <f t="shared" si="162"/>
        <v>0.18943965248218098</v>
      </c>
      <c r="LJ55" s="13">
        <f t="shared" si="163"/>
        <v>0.10251026700453121</v>
      </c>
      <c r="LK55" s="17" t="e">
        <v>#N/A</v>
      </c>
      <c r="LL55" s="17" t="e">
        <v>#N/A</v>
      </c>
      <c r="LM55" s="13" t="e">
        <f t="shared" si="195"/>
        <v>#N/A</v>
      </c>
      <c r="LN55" s="27" t="e">
        <v>#N/A</v>
      </c>
      <c r="LO55" s="27" t="e">
        <v>#N/A</v>
      </c>
      <c r="LP55" s="27" t="e">
        <v>#N/A</v>
      </c>
      <c r="LQ55" s="27" t="e">
        <v>#N/A</v>
      </c>
      <c r="LR55" s="27" t="e">
        <v>#N/A</v>
      </c>
      <c r="LS55" s="11" t="e">
        <f t="shared" si="90"/>
        <v>#N/A</v>
      </c>
      <c r="LT55" s="11" t="e">
        <f t="shared" si="91"/>
        <v>#N/A</v>
      </c>
      <c r="LU55" s="11" t="e">
        <f t="shared" si="92"/>
        <v>#N/A</v>
      </c>
      <c r="LV55" s="11" t="e">
        <f t="shared" si="93"/>
        <v>#N/A</v>
      </c>
      <c r="LW55" s="11" t="e">
        <f t="shared" si="94"/>
        <v>#N/A</v>
      </c>
      <c r="LX55" s="25" t="e">
        <v>#N/A</v>
      </c>
      <c r="LY55" s="25" t="e">
        <v>#N/A</v>
      </c>
      <c r="LZ55" s="25" t="e">
        <v>#N/A</v>
      </c>
      <c r="MA55" s="25" t="e">
        <v>#N/A</v>
      </c>
      <c r="MB55" s="22" t="e">
        <v>#N/A</v>
      </c>
      <c r="MC55" s="22" t="e">
        <v>#N/A</v>
      </c>
      <c r="MD55" s="1">
        <v>348</v>
      </c>
      <c r="ME55" s="1">
        <v>213</v>
      </c>
      <c r="MF55" s="1">
        <v>135</v>
      </c>
      <c r="MG55" s="1">
        <v>0</v>
      </c>
      <c r="MH55" s="1">
        <v>0</v>
      </c>
      <c r="MI55" s="1">
        <v>0</v>
      </c>
      <c r="MJ55" s="11">
        <f t="shared" si="95"/>
        <v>0.61206896551724133</v>
      </c>
      <c r="MK55" s="11">
        <f t="shared" si="96"/>
        <v>0.38793103448275862</v>
      </c>
      <c r="ML55" s="11">
        <f t="shared" si="97"/>
        <v>0</v>
      </c>
      <c r="MM55" s="11">
        <f t="shared" si="98"/>
        <v>0</v>
      </c>
      <c r="MN55" s="11">
        <f t="shared" si="99"/>
        <v>0</v>
      </c>
      <c r="MO55" s="26" t="e">
        <v>#N/A</v>
      </c>
      <c r="MP55" s="26" t="e">
        <v>#N/A</v>
      </c>
      <c r="MQ55" s="26" t="e">
        <v>#N/A</v>
      </c>
      <c r="MR55" s="26" t="e">
        <v>#N/A</v>
      </c>
      <c r="MS55" s="9">
        <v>1554790.6449063199</v>
      </c>
      <c r="MT55" s="9">
        <v>154167.731</v>
      </c>
      <c r="MU55" s="9">
        <v>5834.4</v>
      </c>
      <c r="MV55" s="9">
        <v>892386.48510100006</v>
      </c>
      <c r="MW55" s="9">
        <v>2607179.2610073201</v>
      </c>
      <c r="MX55" s="13" t="e">
        <v>#N/A</v>
      </c>
      <c r="MY55" s="13" t="e">
        <v>#N/A</v>
      </c>
      <c r="MZ55" s="13" t="e">
        <v>#N/A</v>
      </c>
      <c r="NA55" s="13" t="e">
        <v>#N/A</v>
      </c>
      <c r="NB55" s="13" t="e">
        <v>#N/A</v>
      </c>
      <c r="NC55" s="8" t="e">
        <v>#N/A</v>
      </c>
      <c r="ND55" s="8" t="e">
        <v>#N/A</v>
      </c>
      <c r="NE55" s="8" t="e">
        <v>#N/A</v>
      </c>
      <c r="NF55" s="8" t="e">
        <v>#N/A</v>
      </c>
      <c r="NG55" s="8" t="e">
        <v>#N/A</v>
      </c>
      <c r="NH55" s="38" t="e">
        <f t="shared" si="100"/>
        <v>#N/A</v>
      </c>
      <c r="NI55" s="38" t="e">
        <f t="shared" si="101"/>
        <v>#N/A</v>
      </c>
      <c r="NJ55" s="38" t="e">
        <f t="shared" si="102"/>
        <v>#N/A</v>
      </c>
      <c r="NK55" s="38" t="e">
        <f t="shared" si="103"/>
        <v>#N/A</v>
      </c>
      <c r="NL55" s="38" t="e">
        <f t="shared" si="104"/>
        <v>#N/A</v>
      </c>
      <c r="NM55" s="8">
        <v>806024</v>
      </c>
      <c r="NN55" s="8">
        <v>100502</v>
      </c>
      <c r="NO55" s="11">
        <f t="shared" si="105"/>
        <v>0.12468859488054947</v>
      </c>
      <c r="NP55" s="13" t="e">
        <v>#N/A</v>
      </c>
      <c r="NQ55" s="13" t="e">
        <v>#N/A</v>
      </c>
      <c r="NR55" s="13" t="e">
        <v>#N/A</v>
      </c>
      <c r="NS55" s="9" t="e">
        <v>#N/A</v>
      </c>
      <c r="NT55" s="39" t="e">
        <v>#N/A</v>
      </c>
      <c r="NU55" s="8">
        <v>2264</v>
      </c>
      <c r="NV55" s="16">
        <v>279.81743</v>
      </c>
      <c r="NW55" s="8" t="e">
        <v>#N/A</v>
      </c>
      <c r="NX55" s="25" t="e">
        <v>#N/A</v>
      </c>
      <c r="NY55" s="39" t="e">
        <v>#N/A</v>
      </c>
    </row>
    <row r="56" spans="1:389" x14ac:dyDescent="0.25">
      <c r="A56" s="3" t="s">
        <v>49</v>
      </c>
      <c r="B56" s="3" t="s">
        <v>4</v>
      </c>
      <c r="C56" s="3" t="s">
        <v>80</v>
      </c>
      <c r="D56" s="3" t="s">
        <v>96</v>
      </c>
      <c r="E56" s="3" t="s">
        <v>23</v>
      </c>
      <c r="F56" s="3" t="s">
        <v>24</v>
      </c>
      <c r="G56" s="3">
        <v>39061</v>
      </c>
      <c r="H56" s="3">
        <v>2018</v>
      </c>
      <c r="I56" s="3" t="str">
        <f t="shared" si="53"/>
        <v>Sum of 2018</v>
      </c>
      <c r="J56" s="8">
        <v>825754</v>
      </c>
      <c r="K56" s="8">
        <v>816684</v>
      </c>
      <c r="L56" s="8">
        <v>187275</v>
      </c>
      <c r="M56" s="8">
        <v>200954</v>
      </c>
      <c r="N56" s="8">
        <v>303438</v>
      </c>
      <c r="O56" s="8">
        <v>125017</v>
      </c>
      <c r="P56" s="13">
        <f t="shared" si="106"/>
        <v>0.22931145951187976</v>
      </c>
      <c r="Q56" s="13">
        <f t="shared" si="107"/>
        <v>0.24606089993191982</v>
      </c>
      <c r="R56" s="13">
        <f t="shared" si="108"/>
        <v>0.37154884875912836</v>
      </c>
      <c r="S56" s="13">
        <f t="shared" si="109"/>
        <v>0.15307879179707207</v>
      </c>
      <c r="T56" s="15">
        <v>36.6</v>
      </c>
      <c r="U56" s="15">
        <v>35.299999999999997</v>
      </c>
      <c r="V56" s="15">
        <v>38.200000000000003</v>
      </c>
      <c r="W56" s="17">
        <v>529988</v>
      </c>
      <c r="X56" s="17">
        <v>205378</v>
      </c>
      <c r="Y56" s="17">
        <v>25584</v>
      </c>
      <c r="Z56" s="17">
        <v>2079</v>
      </c>
      <c r="AA56" s="17">
        <v>25478</v>
      </c>
      <c r="AB56" s="17">
        <v>28177</v>
      </c>
      <c r="AC56" s="17">
        <v>286696</v>
      </c>
      <c r="AD56" s="13">
        <f t="shared" si="196"/>
        <v>0.64895112430266788</v>
      </c>
      <c r="AE56" s="13">
        <f t="shared" si="197"/>
        <v>0.25147792781540962</v>
      </c>
      <c r="AF56" s="13">
        <f t="shared" si="198"/>
        <v>3.1326682045932086E-2</v>
      </c>
      <c r="AG56" s="13">
        <f t="shared" si="199"/>
        <v>2.5456602553741718E-3</v>
      </c>
      <c r="AH56" s="13">
        <f t="shared" si="200"/>
        <v>3.1196888882358415E-2</v>
      </c>
      <c r="AI56" s="13">
        <f t="shared" si="201"/>
        <v>3.4501716698257835E-2</v>
      </c>
      <c r="AJ56" s="13">
        <f t="shared" si="202"/>
        <v>0.35104887569733212</v>
      </c>
      <c r="AK56" s="17">
        <v>344562</v>
      </c>
      <c r="AL56" s="17">
        <v>119077</v>
      </c>
      <c r="AM56" s="17">
        <v>114762</v>
      </c>
      <c r="AN56" s="17">
        <v>45511</v>
      </c>
      <c r="AO56" s="17">
        <v>65212</v>
      </c>
      <c r="AP56" s="13">
        <f t="shared" si="110"/>
        <v>0.34558947301211396</v>
      </c>
      <c r="AQ56" s="13">
        <f t="shared" si="164"/>
        <v>0.33306632768558342</v>
      </c>
      <c r="AR56" s="13">
        <f t="shared" si="165"/>
        <v>0.13208363081245175</v>
      </c>
      <c r="AS56" s="13">
        <f t="shared" si="166"/>
        <v>0.18926056848985087</v>
      </c>
      <c r="AT56" s="19">
        <v>2.3199999999999998</v>
      </c>
      <c r="AU56" s="17">
        <v>763779</v>
      </c>
      <c r="AV56" s="17">
        <v>703020</v>
      </c>
      <c r="AW56" s="17">
        <v>19024</v>
      </c>
      <c r="AX56" s="17">
        <v>17903</v>
      </c>
      <c r="AY56" s="17">
        <v>11598</v>
      </c>
      <c r="AZ56" s="17">
        <v>12234</v>
      </c>
      <c r="BA56" s="13">
        <f t="shared" si="167"/>
        <v>0.9204495017537796</v>
      </c>
      <c r="BB56" s="13">
        <f t="shared" si="168"/>
        <v>2.4907728544513532E-2</v>
      </c>
      <c r="BC56" s="13">
        <f t="shared" si="169"/>
        <v>2.3440026499812118E-2</v>
      </c>
      <c r="BD56" s="13">
        <f t="shared" si="170"/>
        <v>1.5185020797900963E-2</v>
      </c>
      <c r="BE56" s="13">
        <f t="shared" si="171"/>
        <v>1.6017722403993826E-2</v>
      </c>
      <c r="BF56" s="13">
        <f t="shared" si="9"/>
        <v>7.955049824622043E-2</v>
      </c>
      <c r="BG56" s="17">
        <v>804084</v>
      </c>
      <c r="BH56" s="17">
        <v>672376</v>
      </c>
      <c r="BI56" s="17">
        <v>84012</v>
      </c>
      <c r="BJ56" s="17">
        <v>23351</v>
      </c>
      <c r="BK56" s="17">
        <v>21687</v>
      </c>
      <c r="BL56" s="17">
        <v>2658</v>
      </c>
      <c r="BM56" s="13">
        <f t="shared" si="111"/>
        <v>0.83620119291019346</v>
      </c>
      <c r="BN56" s="13">
        <f t="shared" si="172"/>
        <v>0.10448162132314534</v>
      </c>
      <c r="BO56" s="13">
        <f t="shared" si="173"/>
        <v>2.9040498256401072E-2</v>
      </c>
      <c r="BP56" s="13">
        <f t="shared" si="174"/>
        <v>2.6971062724789947E-2</v>
      </c>
      <c r="BQ56" s="13">
        <f t="shared" si="175"/>
        <v>3.3056247854701746E-3</v>
      </c>
      <c r="BR56" s="13">
        <f t="shared" si="56"/>
        <v>0.16379880708980651</v>
      </c>
      <c r="BS56" s="17">
        <v>582311</v>
      </c>
      <c r="BT56" s="17">
        <v>176605</v>
      </c>
      <c r="BU56" s="17">
        <v>5811</v>
      </c>
      <c r="BV56" s="17">
        <v>51957</v>
      </c>
      <c r="BW56" s="13">
        <f t="shared" si="112"/>
        <v>0.71301874409196209</v>
      </c>
      <c r="BX56" s="13">
        <f t="shared" si="176"/>
        <v>0.21624643068800173</v>
      </c>
      <c r="BY56" s="13">
        <f t="shared" si="177"/>
        <v>7.1153591842132331E-3</v>
      </c>
      <c r="BZ56" s="13">
        <f t="shared" si="178"/>
        <v>6.3619466035822914E-2</v>
      </c>
      <c r="CA56" s="13">
        <f t="shared" si="113"/>
        <v>0.28698125590803791</v>
      </c>
      <c r="CB56" s="8">
        <v>798445</v>
      </c>
      <c r="CC56" s="8">
        <v>122565</v>
      </c>
      <c r="CD56" s="13">
        <f t="shared" si="114"/>
        <v>0.15350462461409364</v>
      </c>
      <c r="CE56" s="8">
        <v>183541</v>
      </c>
      <c r="CF56" s="8">
        <v>41010</v>
      </c>
      <c r="CG56" s="13">
        <f t="shared" si="115"/>
        <v>0.22343781498411799</v>
      </c>
      <c r="CH56" s="5">
        <v>57189</v>
      </c>
      <c r="CI56" s="5">
        <f>CH56*VLOOKUP(H56,'R-CPI-U-RS'!$A$44:$O$54,15,FALSE)</f>
        <v>71660.559468978594</v>
      </c>
      <c r="CJ56" s="5">
        <v>77687519</v>
      </c>
      <c r="CK56" s="5">
        <v>75747380</v>
      </c>
      <c r="CL56" s="9">
        <v>20887</v>
      </c>
      <c r="CM56" s="9">
        <v>9391</v>
      </c>
      <c r="CN56" s="9">
        <v>4065</v>
      </c>
      <c r="CO56" s="9">
        <v>3242</v>
      </c>
      <c r="CP56" s="9">
        <v>2431</v>
      </c>
      <c r="CQ56" s="9">
        <v>915</v>
      </c>
      <c r="CR56" s="9">
        <v>580</v>
      </c>
      <c r="CS56" s="9">
        <v>263</v>
      </c>
      <c r="CT56" s="20">
        <v>29321312000</v>
      </c>
      <c r="CU56" s="20">
        <f>CT56*VLOOKUP(H56,'R-CPI-U-RS'!$A$44:$P$54,16,FALSE)</f>
        <v>35692401738.28231</v>
      </c>
      <c r="CV56" s="9">
        <v>1460</v>
      </c>
      <c r="CW56" s="9">
        <v>655738</v>
      </c>
      <c r="CX56" s="9">
        <v>69004</v>
      </c>
      <c r="CY56" s="9">
        <v>31230</v>
      </c>
      <c r="CZ56" s="9">
        <v>42270</v>
      </c>
      <c r="DA56" s="11">
        <f t="shared" si="116"/>
        <v>0.82147769723968422</v>
      </c>
      <c r="DB56" s="11">
        <f t="shared" si="117"/>
        <v>8.6444962805765677E-2</v>
      </c>
      <c r="DC56" s="11">
        <f t="shared" si="118"/>
        <v>3.9123473833749665E-2</v>
      </c>
      <c r="DD56" s="11">
        <f t="shared" si="119"/>
        <v>5.2953866120800462E-2</v>
      </c>
      <c r="DE56" s="9">
        <v>489895</v>
      </c>
      <c r="DF56" s="9">
        <v>404619</v>
      </c>
      <c r="DG56" s="9">
        <v>10</v>
      </c>
      <c r="DH56" s="9">
        <v>89</v>
      </c>
      <c r="DI56" s="9">
        <v>2028</v>
      </c>
      <c r="DJ56" s="9">
        <v>20438</v>
      </c>
      <c r="DK56" s="9">
        <v>45021</v>
      </c>
      <c r="DL56" s="9">
        <v>26329</v>
      </c>
      <c r="DM56" s="9">
        <v>43613</v>
      </c>
      <c r="DN56" s="9">
        <v>13407</v>
      </c>
      <c r="DO56" s="9">
        <v>14559</v>
      </c>
      <c r="DP56" s="9">
        <v>34747</v>
      </c>
      <c r="DQ56" s="9">
        <v>6827</v>
      </c>
      <c r="DR56" s="9">
        <v>40185</v>
      </c>
      <c r="DS56" s="9">
        <v>28803</v>
      </c>
      <c r="DT56" s="9">
        <v>37858</v>
      </c>
      <c r="DU56" s="9">
        <v>11773</v>
      </c>
      <c r="DV56" s="9">
        <v>88197</v>
      </c>
      <c r="DW56" s="9">
        <v>11467</v>
      </c>
      <c r="DX56" s="9">
        <v>45906</v>
      </c>
      <c r="DY56" s="9">
        <v>18614</v>
      </c>
      <c r="DZ56" s="9">
        <v>24</v>
      </c>
      <c r="EA56" s="9">
        <f t="shared" si="183"/>
        <v>65558</v>
      </c>
      <c r="EB56" s="9">
        <f t="shared" si="184"/>
        <v>41574</v>
      </c>
      <c r="EC56" s="9">
        <f t="shared" si="185"/>
        <v>106846</v>
      </c>
      <c r="ED56" s="9">
        <f t="shared" si="186"/>
        <v>99970</v>
      </c>
      <c r="EE56" s="9">
        <f t="shared" si="187"/>
        <v>85377</v>
      </c>
      <c r="EF56" s="9">
        <f t="shared" si="188"/>
        <v>90570</v>
      </c>
      <c r="EG56" s="11">
        <f t="shared" si="189"/>
        <v>0.13382051255881364</v>
      </c>
      <c r="EH56" s="11">
        <f t="shared" si="190"/>
        <v>8.4863082905520568E-2</v>
      </c>
      <c r="EI56" s="11">
        <f t="shared" si="191"/>
        <v>0.21809979689525305</v>
      </c>
      <c r="EJ56" s="11">
        <f t="shared" si="192"/>
        <v>0.2040641361924494</v>
      </c>
      <c r="EK56" s="11">
        <f t="shared" si="193"/>
        <v>0.17427612039314547</v>
      </c>
      <c r="EL56" s="11">
        <f t="shared" si="194"/>
        <v>0.18487635105481787</v>
      </c>
      <c r="EM56" s="9">
        <v>650356</v>
      </c>
      <c r="EN56" s="9">
        <v>435726</v>
      </c>
      <c r="EO56" s="14">
        <f t="shared" si="120"/>
        <v>0.66998074900516025</v>
      </c>
      <c r="EP56" s="9">
        <v>421547</v>
      </c>
      <c r="EQ56" s="9">
        <v>404619</v>
      </c>
      <c r="ER56" s="11">
        <f t="shared" si="58"/>
        <v>4.0156850837510409E-2</v>
      </c>
      <c r="ES56" s="9">
        <v>61203</v>
      </c>
      <c r="ET56" s="9">
        <v>553559</v>
      </c>
      <c r="EU56" s="9">
        <v>48335</v>
      </c>
      <c r="EV56" s="9">
        <v>142372</v>
      </c>
      <c r="EW56" s="9">
        <v>149772</v>
      </c>
      <c r="EX56" s="9">
        <v>84825</v>
      </c>
      <c r="EY56" s="9">
        <v>128255</v>
      </c>
      <c r="EZ56" s="13">
        <f t="shared" si="121"/>
        <v>8.7316799112651042E-2</v>
      </c>
      <c r="FA56" s="13">
        <f t="shared" si="122"/>
        <v>0.25719390345021942</v>
      </c>
      <c r="FB56" s="13">
        <f t="shared" si="123"/>
        <v>0.27056194551980911</v>
      </c>
      <c r="FC56" s="13">
        <f t="shared" si="124"/>
        <v>0.15323569845310075</v>
      </c>
      <c r="FD56" s="13">
        <f t="shared" si="125"/>
        <v>0.23169165346421972</v>
      </c>
      <c r="FE56" s="13">
        <f t="shared" si="126"/>
        <v>0.38492735191732047</v>
      </c>
      <c r="FF56" s="9">
        <v>204</v>
      </c>
      <c r="FG56" s="9">
        <v>49547</v>
      </c>
      <c r="FH56" s="9">
        <v>14339</v>
      </c>
      <c r="FI56" s="9">
        <v>393</v>
      </c>
      <c r="FJ56" s="9">
        <v>1041</v>
      </c>
      <c r="FK56" s="9">
        <f t="shared" si="59"/>
        <v>49751</v>
      </c>
      <c r="FL56" s="9">
        <f t="shared" si="60"/>
        <v>14732</v>
      </c>
      <c r="FM56" s="9">
        <f t="shared" si="61"/>
        <v>1041</v>
      </c>
      <c r="FN56" s="9">
        <v>264486</v>
      </c>
      <c r="FO56" s="9">
        <v>131478</v>
      </c>
      <c r="FP56" s="9">
        <v>263474</v>
      </c>
      <c r="FQ56" s="9">
        <f t="shared" si="62"/>
        <v>133008</v>
      </c>
      <c r="FR56" s="8">
        <v>380048</v>
      </c>
      <c r="FS56" s="8">
        <v>35486</v>
      </c>
      <c r="FT56" s="13">
        <f t="shared" si="127"/>
        <v>9.3372416115859044E-2</v>
      </c>
      <c r="FU56" s="8">
        <v>344562</v>
      </c>
      <c r="FV56" s="8">
        <v>198273</v>
      </c>
      <c r="FW56" s="8">
        <v>146289</v>
      </c>
      <c r="FX56" s="13">
        <f t="shared" si="128"/>
        <v>0.57543489995994912</v>
      </c>
      <c r="FY56" s="13">
        <f t="shared" si="129"/>
        <v>0.42456510004005082</v>
      </c>
      <c r="FZ56" s="17">
        <v>28421</v>
      </c>
      <c r="GA56" s="17">
        <v>61546</v>
      </c>
      <c r="GB56" s="17">
        <v>105410</v>
      </c>
      <c r="GC56" s="17">
        <v>86511</v>
      </c>
      <c r="GD56" s="17">
        <v>98160</v>
      </c>
      <c r="GE56" s="13">
        <f t="shared" si="63"/>
        <v>7.4782659032543261E-2</v>
      </c>
      <c r="GF56" s="13">
        <f t="shared" si="64"/>
        <v>0.16194270197448743</v>
      </c>
      <c r="GG56" s="13">
        <f t="shared" si="65"/>
        <v>0.27735970193238751</v>
      </c>
      <c r="GH56" s="13">
        <f t="shared" si="66"/>
        <v>0.22763177282869532</v>
      </c>
      <c r="GI56" s="13">
        <f t="shared" si="67"/>
        <v>0.25828316423188652</v>
      </c>
      <c r="GJ56">
        <v>1961</v>
      </c>
      <c r="GK56" s="8">
        <v>240878</v>
      </c>
      <c r="GL56" s="8">
        <v>47371</v>
      </c>
      <c r="GM56" s="8">
        <v>57734</v>
      </c>
      <c r="GN56" s="8">
        <v>31179</v>
      </c>
      <c r="GO56" s="8">
        <v>2886</v>
      </c>
      <c r="GP56" s="13">
        <f t="shared" si="130"/>
        <v>0.63380941354776243</v>
      </c>
      <c r="GQ56" s="13">
        <f t="shared" si="131"/>
        <v>0.12464478171178378</v>
      </c>
      <c r="GR56" s="13">
        <f t="shared" si="132"/>
        <v>0.15191239001389298</v>
      </c>
      <c r="GS56" s="13">
        <f t="shared" si="133"/>
        <v>8.2039637098471771E-2</v>
      </c>
      <c r="GT56" s="13">
        <f t="shared" si="134"/>
        <v>7.5937776280890837E-3</v>
      </c>
      <c r="GU56" s="21">
        <v>167605.534775462</v>
      </c>
      <c r="GV56" s="21">
        <f>GU56*VLOOKUP(H56,'R-CPI-U-RS'!$A$44:$O$54,15,FALSE)</f>
        <v>210017.77251056943</v>
      </c>
      <c r="GW56" s="9">
        <v>749</v>
      </c>
      <c r="GX56" s="9">
        <v>14</v>
      </c>
      <c r="GY56" s="9">
        <v>4</v>
      </c>
      <c r="GZ56" s="9">
        <v>706</v>
      </c>
      <c r="HA56" s="9">
        <f t="shared" si="69"/>
        <v>724</v>
      </c>
      <c r="HB56" s="8">
        <v>47627</v>
      </c>
      <c r="HC56" s="8">
        <v>135116</v>
      </c>
      <c r="HD56" s="8">
        <v>86580</v>
      </c>
      <c r="HE56" s="8">
        <v>71169</v>
      </c>
      <c r="HF56" s="8">
        <v>4070</v>
      </c>
      <c r="HG56" s="13">
        <f t="shared" si="135"/>
        <v>0.13822476071069939</v>
      </c>
      <c r="HH56" s="13">
        <f t="shared" si="179"/>
        <v>0.3921384250149465</v>
      </c>
      <c r="HI56" s="13">
        <f t="shared" si="180"/>
        <v>0.25127553241506606</v>
      </c>
      <c r="HJ56" s="13">
        <f t="shared" si="181"/>
        <v>0.20654918418165671</v>
      </c>
      <c r="HK56" s="13">
        <f t="shared" si="182"/>
        <v>1.1812097677631311E-2</v>
      </c>
      <c r="HL56" s="5">
        <v>951</v>
      </c>
      <c r="HM56" s="5">
        <f>HL56*VLOOKUP(H56,'R-CPI-U-RS'!$A$44:$O$54,15,FALSE)</f>
        <v>1191.6486047141696</v>
      </c>
      <c r="HN56" s="17">
        <v>38048</v>
      </c>
      <c r="HO56" s="17">
        <v>81993</v>
      </c>
      <c r="HP56" s="17">
        <v>40062</v>
      </c>
      <c r="HQ56" s="17">
        <v>15075</v>
      </c>
      <c r="HR56" s="17">
        <v>21913</v>
      </c>
      <c r="HS56" s="17">
        <v>1182</v>
      </c>
      <c r="HT56" s="13">
        <f t="shared" si="136"/>
        <v>0.19189703086148896</v>
      </c>
      <c r="HU56" s="13">
        <f t="shared" si="137"/>
        <v>0.41353588234404082</v>
      </c>
      <c r="HV56" s="13">
        <f t="shared" si="138"/>
        <v>0.2020547427032425</v>
      </c>
      <c r="HW56" s="13">
        <f t="shared" si="139"/>
        <v>7.6031532281248579E-2</v>
      </c>
      <c r="HX56" s="13">
        <f t="shared" si="140"/>
        <v>0.11051933445300167</v>
      </c>
      <c r="HY56" s="13">
        <f t="shared" si="141"/>
        <v>5.9614773569775011E-3</v>
      </c>
      <c r="HZ56" s="13">
        <v>0.17199999999999999</v>
      </c>
      <c r="IA56" s="17">
        <v>5714</v>
      </c>
      <c r="IB56" s="17">
        <v>35093</v>
      </c>
      <c r="IC56" s="17">
        <v>32825</v>
      </c>
      <c r="ID56" s="17">
        <v>18721</v>
      </c>
      <c r="IE56" s="17">
        <v>47203</v>
      </c>
      <c r="IF56" s="17">
        <v>6733</v>
      </c>
      <c r="IG56" s="13">
        <f t="shared" si="142"/>
        <v>3.905966955820328E-2</v>
      </c>
      <c r="IH56" s="13">
        <f t="shared" si="143"/>
        <v>0.23988816657438358</v>
      </c>
      <c r="II56" s="13">
        <f t="shared" si="144"/>
        <v>0.22438460854883141</v>
      </c>
      <c r="IJ56" s="13">
        <f t="shared" si="145"/>
        <v>0.12797271155042417</v>
      </c>
      <c r="IK56" s="13">
        <f t="shared" si="146"/>
        <v>0.32266951035279479</v>
      </c>
      <c r="IL56" s="13">
        <f t="shared" si="147"/>
        <v>4.6025333415362739E-2</v>
      </c>
      <c r="IM56" s="13">
        <v>0.28800000000000003</v>
      </c>
      <c r="IN56" s="17">
        <v>518979</v>
      </c>
      <c r="IO56" s="17">
        <v>423256</v>
      </c>
      <c r="IP56" s="17">
        <v>41607</v>
      </c>
      <c r="IQ56" s="17">
        <v>14699</v>
      </c>
      <c r="IR56" s="17">
        <v>14070</v>
      </c>
      <c r="IS56" s="17">
        <v>5635</v>
      </c>
      <c r="IT56" s="17">
        <v>19712</v>
      </c>
      <c r="IU56" s="13">
        <f t="shared" si="148"/>
        <v>0.81555515733777284</v>
      </c>
      <c r="IV56" s="13">
        <f t="shared" si="149"/>
        <v>8.0170873965998618E-2</v>
      </c>
      <c r="IW56" s="13">
        <f t="shared" si="150"/>
        <v>2.8322918653741289E-2</v>
      </c>
      <c r="IX56" s="13">
        <f t="shared" si="151"/>
        <v>2.7110923563381177E-2</v>
      </c>
      <c r="IY56" s="13">
        <f t="shared" si="152"/>
        <v>1.0857857447025795E-2</v>
      </c>
      <c r="IZ56" s="13">
        <f t="shared" si="153"/>
        <v>3.7982269032080296E-2</v>
      </c>
      <c r="JA56" s="17">
        <v>518979</v>
      </c>
      <c r="JB56" s="17">
        <v>423256</v>
      </c>
      <c r="JC56" s="17">
        <v>41607</v>
      </c>
      <c r="JD56" s="17">
        <v>14699</v>
      </c>
      <c r="JE56" s="17">
        <v>14868</v>
      </c>
      <c r="JF56" s="17">
        <v>4837</v>
      </c>
      <c r="JG56" s="17">
        <v>19712</v>
      </c>
      <c r="JH56" s="13">
        <f t="shared" si="74"/>
        <v>0.81555515733777284</v>
      </c>
      <c r="JI56" s="13">
        <f t="shared" si="75"/>
        <v>8.0170873965998618E-2</v>
      </c>
      <c r="JJ56" s="13">
        <f t="shared" si="76"/>
        <v>2.8322918653741289E-2</v>
      </c>
      <c r="JK56" s="13">
        <f t="shared" si="77"/>
        <v>2.8648558034140108E-2</v>
      </c>
      <c r="JL56" s="13">
        <f t="shared" si="78"/>
        <v>9.320222976266862E-3</v>
      </c>
      <c r="JM56" s="13">
        <f t="shared" si="79"/>
        <v>3.7982269032080296E-2</v>
      </c>
      <c r="JN56" s="1">
        <v>51</v>
      </c>
      <c r="JO56" s="1">
        <v>31</v>
      </c>
      <c r="JP56" s="1">
        <v>7</v>
      </c>
      <c r="JQ56" s="1">
        <v>12</v>
      </c>
      <c r="JR56" s="1">
        <v>1</v>
      </c>
      <c r="JS56" s="1">
        <v>0</v>
      </c>
      <c r="JT56" s="11">
        <f t="shared" si="80"/>
        <v>0.60784313725490191</v>
      </c>
      <c r="JU56" s="11">
        <f t="shared" si="81"/>
        <v>0.13725490196078433</v>
      </c>
      <c r="JV56" s="11">
        <f t="shared" si="82"/>
        <v>0.23529411764705882</v>
      </c>
      <c r="JW56" s="11">
        <f t="shared" si="83"/>
        <v>1.9607843137254902E-2</v>
      </c>
      <c r="JX56" s="11">
        <f t="shared" si="84"/>
        <v>0</v>
      </c>
      <c r="JY56" s="29">
        <f>(JN56/J56)*100000</f>
        <v>6.17617353352209</v>
      </c>
      <c r="JZ56" s="9">
        <v>13750630</v>
      </c>
      <c r="KA56" s="9"/>
      <c r="KB56" s="9">
        <v>231101</v>
      </c>
      <c r="KC56" s="9"/>
      <c r="KD56" s="9"/>
      <c r="KE56" s="9"/>
      <c r="KF56" s="9"/>
      <c r="KG56" s="9"/>
      <c r="KH56" s="9">
        <f t="shared" si="85"/>
        <v>0</v>
      </c>
      <c r="KI56" s="9">
        <f t="shared" si="86"/>
        <v>231101</v>
      </c>
      <c r="KJ56" s="9">
        <f t="shared" si="87"/>
        <v>13981731</v>
      </c>
      <c r="KK56" t="e">
        <v>#N/A</v>
      </c>
      <c r="KL56" s="8" t="e">
        <v>#N/A</v>
      </c>
      <c r="KM56" s="8" t="e">
        <v>#N/A</v>
      </c>
      <c r="KN56" s="8" t="e">
        <v>#N/A</v>
      </c>
      <c r="KO56" s="8">
        <v>388546</v>
      </c>
      <c r="KP56" s="8">
        <v>88065</v>
      </c>
      <c r="KQ56" s="8">
        <v>176617</v>
      </c>
      <c r="KR56" s="8">
        <v>111437</v>
      </c>
      <c r="KS56" s="8">
        <v>12427</v>
      </c>
      <c r="KT56" s="13">
        <f t="shared" si="154"/>
        <v>0.2266527000664014</v>
      </c>
      <c r="KU56" s="13">
        <f t="shared" si="155"/>
        <v>0.45455879097970381</v>
      </c>
      <c r="KV56" s="13">
        <f t="shared" si="156"/>
        <v>0.28680516592629957</v>
      </c>
      <c r="KW56" s="13">
        <f t="shared" si="157"/>
        <v>3.1983343027595187E-2</v>
      </c>
      <c r="KX56" s="17">
        <v>9112295</v>
      </c>
      <c r="KY56" s="15">
        <f t="shared" si="158"/>
        <v>23.452293936882633</v>
      </c>
      <c r="KZ56" s="8">
        <v>404431</v>
      </c>
      <c r="LA56" s="8">
        <v>14705</v>
      </c>
      <c r="LB56" s="8">
        <v>96775</v>
      </c>
      <c r="LC56" s="8">
        <v>167704</v>
      </c>
      <c r="LD56" s="8">
        <v>77662</v>
      </c>
      <c r="LE56" s="8">
        <v>47585</v>
      </c>
      <c r="LF56" s="13">
        <f t="shared" si="159"/>
        <v>3.6359725144709483E-2</v>
      </c>
      <c r="LG56" s="13">
        <f t="shared" si="160"/>
        <v>0.23928680046781775</v>
      </c>
      <c r="LH56" s="13">
        <f t="shared" si="161"/>
        <v>0.41466653149733823</v>
      </c>
      <c r="LI56" s="13">
        <f t="shared" si="162"/>
        <v>0.19202781191352788</v>
      </c>
      <c r="LJ56" s="13">
        <f t="shared" si="163"/>
        <v>0.11765913097660664</v>
      </c>
      <c r="LK56" s="17" t="e">
        <v>#N/A</v>
      </c>
      <c r="LL56" s="17" t="e">
        <v>#N/A</v>
      </c>
      <c r="LM56" s="13" t="e">
        <f t="shared" si="195"/>
        <v>#N/A</v>
      </c>
      <c r="LN56" s="27" t="e">
        <v>#N/A</v>
      </c>
      <c r="LO56" s="27" t="e">
        <v>#N/A</v>
      </c>
      <c r="LP56" s="27" t="e">
        <v>#N/A</v>
      </c>
      <c r="LQ56" s="27" t="e">
        <v>#N/A</v>
      </c>
      <c r="LR56" s="27" t="e">
        <v>#N/A</v>
      </c>
      <c r="LS56" s="11" t="e">
        <f t="shared" si="90"/>
        <v>#N/A</v>
      </c>
      <c r="LT56" s="11" t="e">
        <f t="shared" si="91"/>
        <v>#N/A</v>
      </c>
      <c r="LU56" s="11" t="e">
        <f t="shared" si="92"/>
        <v>#N/A</v>
      </c>
      <c r="LV56" s="11" t="e">
        <f t="shared" si="93"/>
        <v>#N/A</v>
      </c>
      <c r="LW56" s="11" t="e">
        <f t="shared" si="94"/>
        <v>#N/A</v>
      </c>
      <c r="LX56" s="25" t="e">
        <v>#N/A</v>
      </c>
      <c r="LY56" s="25" t="e">
        <v>#N/A</v>
      </c>
      <c r="LZ56" s="25" t="e">
        <v>#N/A</v>
      </c>
      <c r="MA56" s="25" t="e">
        <v>#N/A</v>
      </c>
      <c r="MB56" s="22" t="e">
        <v>#N/A</v>
      </c>
      <c r="MC56" s="22" t="e">
        <v>#N/A</v>
      </c>
      <c r="MD56" s="1">
        <v>365</v>
      </c>
      <c r="ME56" s="1">
        <v>97</v>
      </c>
      <c r="MF56" s="1">
        <v>260</v>
      </c>
      <c r="MG56" s="1">
        <v>7</v>
      </c>
      <c r="MH56" s="1">
        <v>1</v>
      </c>
      <c r="MI56" s="1">
        <v>0</v>
      </c>
      <c r="MJ56" s="11">
        <f t="shared" si="95"/>
        <v>0.26575342465753427</v>
      </c>
      <c r="MK56" s="11">
        <f t="shared" si="96"/>
        <v>0.71232876712328763</v>
      </c>
      <c r="ML56" s="11">
        <f t="shared" si="97"/>
        <v>1.9178082191780823E-2</v>
      </c>
      <c r="MM56" s="11">
        <f t="shared" si="98"/>
        <v>2.7397260273972603E-3</v>
      </c>
      <c r="MN56" s="11">
        <f t="shared" si="99"/>
        <v>0</v>
      </c>
      <c r="MO56" s="26" t="e">
        <v>#N/A</v>
      </c>
      <c r="MP56" s="26" t="e">
        <v>#N/A</v>
      </c>
      <c r="MQ56" s="26" t="e">
        <v>#N/A</v>
      </c>
      <c r="MR56" s="26" t="e">
        <v>#N/A</v>
      </c>
      <c r="MS56" s="9">
        <v>944628.18410534796</v>
      </c>
      <c r="MT56" s="9">
        <v>133243.63399999999</v>
      </c>
      <c r="MU56" s="9">
        <v>7871.8</v>
      </c>
      <c r="MV56" s="9">
        <v>1386074.7793070001</v>
      </c>
      <c r="MW56" s="9">
        <v>2471818.3974123402</v>
      </c>
      <c r="MX56" s="13">
        <v>7.0999999999999994E-2</v>
      </c>
      <c r="MY56" s="13">
        <v>0.1</v>
      </c>
      <c r="MZ56" s="13">
        <v>0.19750000000000001</v>
      </c>
      <c r="NA56" s="13">
        <v>0.12300000000000001</v>
      </c>
      <c r="NB56" s="13">
        <v>0.34049999999999997</v>
      </c>
      <c r="NC56" s="8">
        <v>1652</v>
      </c>
      <c r="ND56" s="8">
        <v>2392</v>
      </c>
      <c r="NE56" s="8">
        <v>795</v>
      </c>
      <c r="NF56" s="8">
        <v>804</v>
      </c>
      <c r="NG56" s="8">
        <v>2491</v>
      </c>
      <c r="NH56" s="38">
        <f t="shared" si="100"/>
        <v>0.20309810671256454</v>
      </c>
      <c r="NI56" s="38">
        <f t="shared" si="101"/>
        <v>0.29407425620850752</v>
      </c>
      <c r="NJ56" s="38">
        <f t="shared" si="102"/>
        <v>9.7737890336857633E-2</v>
      </c>
      <c r="NK56" s="38">
        <f t="shared" si="103"/>
        <v>9.8844357019916396E-2</v>
      </c>
      <c r="NL56" s="38">
        <f t="shared" si="104"/>
        <v>0.30624538972215393</v>
      </c>
      <c r="NM56" s="8">
        <v>808492</v>
      </c>
      <c r="NN56" s="8">
        <v>91761</v>
      </c>
      <c r="NO56" s="11">
        <f t="shared" si="105"/>
        <v>0.11349648481370254</v>
      </c>
      <c r="NP56" s="13" t="e">
        <v>#N/A</v>
      </c>
      <c r="NQ56" s="13">
        <v>0.255</v>
      </c>
      <c r="NR56" s="13" t="e">
        <v>#N/A</v>
      </c>
      <c r="NS56" s="9">
        <v>914</v>
      </c>
      <c r="NT56" s="39">
        <v>111.91598999999999</v>
      </c>
      <c r="NU56" s="8">
        <v>2694</v>
      </c>
      <c r="NV56" s="16">
        <v>331.03062</v>
      </c>
      <c r="NW56" s="8" t="e">
        <v>#N/A</v>
      </c>
      <c r="NX56" s="25" t="e">
        <v>#N/A</v>
      </c>
      <c r="NY56" s="39" t="e">
        <v>#N/A</v>
      </c>
    </row>
    <row r="57" spans="1:389" x14ac:dyDescent="0.25">
      <c r="A57" s="3" t="s">
        <v>49</v>
      </c>
      <c r="B57" s="3" t="s">
        <v>4</v>
      </c>
      <c r="C57" s="3" t="s">
        <v>80</v>
      </c>
      <c r="D57" s="3" t="s">
        <v>96</v>
      </c>
      <c r="E57" s="3" t="s">
        <v>23</v>
      </c>
      <c r="F57" s="3" t="s">
        <v>24</v>
      </c>
      <c r="G57" s="3">
        <v>39061</v>
      </c>
      <c r="H57" s="3">
        <v>2019</v>
      </c>
      <c r="I57" s="3" t="str">
        <f t="shared" si="53"/>
        <v>Sum of 2019</v>
      </c>
      <c r="J57" s="8">
        <v>829754</v>
      </c>
      <c r="K57" s="8">
        <v>817473</v>
      </c>
      <c r="L57" s="8">
        <v>187033</v>
      </c>
      <c r="M57" s="8">
        <v>201710</v>
      </c>
      <c r="N57" s="8">
        <v>299682</v>
      </c>
      <c r="O57" s="8">
        <v>129048</v>
      </c>
      <c r="P57" s="13">
        <f t="shared" si="106"/>
        <v>0.22879410084492088</v>
      </c>
      <c r="Q57" s="13">
        <f t="shared" si="107"/>
        <v>0.24674821064426591</v>
      </c>
      <c r="R57" s="13">
        <f t="shared" si="108"/>
        <v>0.36659559398292052</v>
      </c>
      <c r="S57" s="13">
        <f t="shared" si="109"/>
        <v>0.15786209452789265</v>
      </c>
      <c r="T57" s="15">
        <v>36.700000000000003</v>
      </c>
      <c r="U57" s="15">
        <v>35.299999999999997</v>
      </c>
      <c r="V57" s="15">
        <v>38.299999999999997</v>
      </c>
      <c r="W57" s="17">
        <v>529097</v>
      </c>
      <c r="X57" s="17">
        <v>208952</v>
      </c>
      <c r="Y57" s="17">
        <v>21797</v>
      </c>
      <c r="Z57" s="17">
        <v>1430</v>
      </c>
      <c r="AA57" s="17">
        <v>27123</v>
      </c>
      <c r="AB57" s="17">
        <v>29074</v>
      </c>
      <c r="AC57" s="17">
        <v>288376</v>
      </c>
      <c r="AD57" s="13">
        <f t="shared" si="196"/>
        <v>0.64723483222075839</v>
      </c>
      <c r="AE57" s="13">
        <f t="shared" si="197"/>
        <v>0.2556072188316923</v>
      </c>
      <c r="AF57" s="13">
        <f t="shared" si="198"/>
        <v>2.6663877583724477E-2</v>
      </c>
      <c r="AG57" s="13">
        <f t="shared" si="199"/>
        <v>1.7492932488290132E-3</v>
      </c>
      <c r="AH57" s="13">
        <f t="shared" si="200"/>
        <v>3.3179077474118412E-2</v>
      </c>
      <c r="AI57" s="13">
        <f t="shared" si="201"/>
        <v>3.5565700640877433E-2</v>
      </c>
      <c r="AJ57" s="13">
        <f t="shared" si="202"/>
        <v>0.35276516777924166</v>
      </c>
      <c r="AK57" s="17">
        <v>347235</v>
      </c>
      <c r="AL57" s="17">
        <v>116731</v>
      </c>
      <c r="AM57" s="17">
        <v>116975</v>
      </c>
      <c r="AN57" s="17">
        <v>48507</v>
      </c>
      <c r="AO57" s="17">
        <v>65022</v>
      </c>
      <c r="AP57" s="13">
        <f t="shared" si="110"/>
        <v>0.33617290883695478</v>
      </c>
      <c r="AQ57" s="13">
        <f t="shared" si="164"/>
        <v>0.33687560297781044</v>
      </c>
      <c r="AR57" s="13">
        <f t="shared" si="165"/>
        <v>0.13969501922329258</v>
      </c>
      <c r="AS57" s="13">
        <f t="shared" si="166"/>
        <v>0.1872564689619422</v>
      </c>
      <c r="AT57" s="19">
        <v>2.2999999999999998</v>
      </c>
      <c r="AU57" s="17">
        <v>764473</v>
      </c>
      <c r="AV57" s="17">
        <v>707184</v>
      </c>
      <c r="AW57" s="17">
        <v>22513</v>
      </c>
      <c r="AX57" s="17">
        <v>14023</v>
      </c>
      <c r="AY57" s="17">
        <v>9932</v>
      </c>
      <c r="AZ57" s="17">
        <v>10821</v>
      </c>
      <c r="BA57" s="13">
        <f t="shared" si="167"/>
        <v>0.9250607935139632</v>
      </c>
      <c r="BB57" s="13">
        <f t="shared" si="168"/>
        <v>2.9449045290023325E-2</v>
      </c>
      <c r="BC57" s="13">
        <f t="shared" si="169"/>
        <v>1.8343355488029008E-2</v>
      </c>
      <c r="BD57" s="13">
        <f t="shared" si="170"/>
        <v>1.2991956550460251E-2</v>
      </c>
      <c r="BE57" s="13">
        <f t="shared" si="171"/>
        <v>1.4154849157524203E-2</v>
      </c>
      <c r="BF57" s="13">
        <f t="shared" si="9"/>
        <v>7.4939206486036788E-2</v>
      </c>
      <c r="BG57" s="17">
        <v>808312</v>
      </c>
      <c r="BH57" s="17">
        <v>675095</v>
      </c>
      <c r="BI57" s="17">
        <v>84090</v>
      </c>
      <c r="BJ57" s="17">
        <v>21634</v>
      </c>
      <c r="BK57" s="17">
        <v>25223</v>
      </c>
      <c r="BL57" s="17">
        <v>2270</v>
      </c>
      <c r="BM57" s="13">
        <f t="shared" si="111"/>
        <v>0.8351911143221924</v>
      </c>
      <c r="BN57" s="13">
        <f t="shared" si="172"/>
        <v>0.10403161155593385</v>
      </c>
      <c r="BO57" s="13">
        <f t="shared" si="173"/>
        <v>2.6764417700096004E-2</v>
      </c>
      <c r="BP57" s="13">
        <f t="shared" si="174"/>
        <v>3.1204534882570096E-2</v>
      </c>
      <c r="BQ57" s="13">
        <f t="shared" si="175"/>
        <v>2.8083215392076329E-3</v>
      </c>
      <c r="BR57" s="13">
        <f t="shared" si="56"/>
        <v>0.16480888567780758</v>
      </c>
      <c r="BS57" s="17">
        <v>578658</v>
      </c>
      <c r="BT57" s="17">
        <v>184312</v>
      </c>
      <c r="BU57" s="17">
        <v>5402</v>
      </c>
      <c r="BV57" s="17">
        <v>49101</v>
      </c>
      <c r="BW57" s="13">
        <f t="shared" si="112"/>
        <v>0.70786191103559382</v>
      </c>
      <c r="BX57" s="13">
        <f t="shared" si="176"/>
        <v>0.225465550544177</v>
      </c>
      <c r="BY57" s="13">
        <f t="shared" si="177"/>
        <v>6.6081693218002311E-3</v>
      </c>
      <c r="BZ57" s="13">
        <f t="shared" si="178"/>
        <v>6.0064369098428938E-2</v>
      </c>
      <c r="CA57" s="13">
        <f t="shared" si="113"/>
        <v>0.29213808896440618</v>
      </c>
      <c r="CB57" s="8">
        <v>799030</v>
      </c>
      <c r="CC57" s="8">
        <v>116008</v>
      </c>
      <c r="CD57" s="13">
        <f t="shared" si="114"/>
        <v>0.14518603807116129</v>
      </c>
      <c r="CE57" s="8">
        <v>184324</v>
      </c>
      <c r="CF57" s="8">
        <v>38305</v>
      </c>
      <c r="CG57" s="13">
        <f t="shared" si="115"/>
        <v>0.20781341550747598</v>
      </c>
      <c r="CH57" s="5">
        <v>60198</v>
      </c>
      <c r="CI57" s="5">
        <f>CH57*VLOOKUP(H57,'R-CPI-U-RS'!$A$44:$O$54,15,FALSE)</f>
        <v>74086.149547631707</v>
      </c>
      <c r="CJ57" s="5">
        <v>83691497</v>
      </c>
      <c r="CK57" s="5">
        <v>80119378</v>
      </c>
      <c r="CL57" s="9">
        <v>20916</v>
      </c>
      <c r="CM57" s="9">
        <v>9448</v>
      </c>
      <c r="CN57" s="9">
        <v>4032</v>
      </c>
      <c r="CO57" s="9">
        <v>3219</v>
      </c>
      <c r="CP57" s="9">
        <v>2426</v>
      </c>
      <c r="CQ57" s="9">
        <v>931</v>
      </c>
      <c r="CR57" s="9">
        <v>593</v>
      </c>
      <c r="CS57" s="9">
        <v>267</v>
      </c>
      <c r="CT57" s="20">
        <v>30808066000</v>
      </c>
      <c r="CU57" s="20">
        <f>CT57*VLOOKUP(H57,'R-CPI-U-RS'!$A$44:$P$54,16,FALSE)</f>
        <v>36833592479.510376</v>
      </c>
      <c r="CV57" s="9">
        <v>1537</v>
      </c>
      <c r="CW57" s="9">
        <v>658009</v>
      </c>
      <c r="CX57" s="9">
        <v>76072</v>
      </c>
      <c r="CY57" s="9">
        <v>30546</v>
      </c>
      <c r="CZ57" s="9">
        <v>33098</v>
      </c>
      <c r="DA57" s="11">
        <f t="shared" si="116"/>
        <v>0.82485693691435014</v>
      </c>
      <c r="DB57" s="11">
        <f t="shared" si="117"/>
        <v>9.5361183365194779E-2</v>
      </c>
      <c r="DC57" s="11">
        <f t="shared" si="118"/>
        <v>3.8291391143564509E-2</v>
      </c>
      <c r="DD57" s="11">
        <f t="shared" si="119"/>
        <v>4.1490488576890534E-2</v>
      </c>
      <c r="DE57" s="9">
        <v>498435</v>
      </c>
      <c r="DF57" s="9">
        <v>411333</v>
      </c>
      <c r="DG57" s="9">
        <v>7</v>
      </c>
      <c r="DH57" s="9">
        <v>88</v>
      </c>
      <c r="DI57" s="9">
        <v>1841</v>
      </c>
      <c r="DJ57" s="9">
        <v>20555</v>
      </c>
      <c r="DK57" s="9">
        <v>46470</v>
      </c>
      <c r="DL57" s="9">
        <v>26062</v>
      </c>
      <c r="DM57" s="9">
        <v>44164</v>
      </c>
      <c r="DN57" s="9">
        <v>14211</v>
      </c>
      <c r="DO57" s="9">
        <v>14181</v>
      </c>
      <c r="DP57" s="9">
        <v>35049</v>
      </c>
      <c r="DQ57" s="9">
        <v>7091</v>
      </c>
      <c r="DR57" s="9">
        <v>41322</v>
      </c>
      <c r="DS57" s="9">
        <v>28082</v>
      </c>
      <c r="DT57" s="9">
        <v>37105</v>
      </c>
      <c r="DU57" s="9">
        <v>11462</v>
      </c>
      <c r="DV57" s="9">
        <v>89665</v>
      </c>
      <c r="DW57" s="9">
        <v>13140</v>
      </c>
      <c r="DX57" s="9">
        <v>47476</v>
      </c>
      <c r="DY57" s="9">
        <v>20435</v>
      </c>
      <c r="DZ57" s="9">
        <v>29</v>
      </c>
      <c r="EA57" s="9">
        <f t="shared" si="183"/>
        <v>67120</v>
      </c>
      <c r="EB57" s="9">
        <f t="shared" si="184"/>
        <v>42140</v>
      </c>
      <c r="EC57" s="9">
        <f t="shared" si="185"/>
        <v>106509</v>
      </c>
      <c r="ED57" s="9">
        <f t="shared" si="186"/>
        <v>101127</v>
      </c>
      <c r="EE57" s="9">
        <f t="shared" si="187"/>
        <v>86278</v>
      </c>
      <c r="EF57" s="9">
        <f t="shared" si="188"/>
        <v>95261</v>
      </c>
      <c r="EG57" s="11">
        <f t="shared" si="189"/>
        <v>0.13466149046515594</v>
      </c>
      <c r="EH57" s="11">
        <f t="shared" si="190"/>
        <v>8.4544624675233479E-2</v>
      </c>
      <c r="EI57" s="11">
        <f t="shared" si="191"/>
        <v>0.21368683980860093</v>
      </c>
      <c r="EJ57" s="11">
        <f t="shared" si="192"/>
        <v>0.20288904270366245</v>
      </c>
      <c r="EK57" s="11">
        <f t="shared" si="193"/>
        <v>0.17309779610179862</v>
      </c>
      <c r="EL57" s="11">
        <f t="shared" si="194"/>
        <v>0.19112020624554857</v>
      </c>
      <c r="EM57" s="9">
        <v>650700</v>
      </c>
      <c r="EN57" s="9">
        <v>437715</v>
      </c>
      <c r="EO57" s="14">
        <f t="shared" si="120"/>
        <v>0.67268326417704016</v>
      </c>
      <c r="EP57" s="9">
        <v>427334</v>
      </c>
      <c r="EQ57" s="9">
        <v>411333</v>
      </c>
      <c r="ER57" s="11">
        <f t="shared" si="58"/>
        <v>3.7443779338877783E-2</v>
      </c>
      <c r="ES57" s="9">
        <v>62412</v>
      </c>
      <c r="ET57" s="9">
        <v>553480</v>
      </c>
      <c r="EU57" s="9">
        <v>44895</v>
      </c>
      <c r="EV57" s="9">
        <v>143561</v>
      </c>
      <c r="EW57" s="9">
        <v>141845</v>
      </c>
      <c r="EX57" s="9">
        <v>92711</v>
      </c>
      <c r="EY57" s="9">
        <v>130468</v>
      </c>
      <c r="EZ57" s="13">
        <f t="shared" si="121"/>
        <v>8.1114042061140423E-2</v>
      </c>
      <c r="FA57" s="13">
        <f t="shared" si="122"/>
        <v>0.25937883934378841</v>
      </c>
      <c r="FB57" s="13">
        <f t="shared" si="123"/>
        <v>0.25627845631278456</v>
      </c>
      <c r="FC57" s="13">
        <f t="shared" si="124"/>
        <v>0.16750560092505601</v>
      </c>
      <c r="FD57" s="13">
        <f t="shared" si="125"/>
        <v>0.23572306135723062</v>
      </c>
      <c r="FE57" s="13">
        <f t="shared" si="126"/>
        <v>0.4032286622822866</v>
      </c>
      <c r="FF57" s="9">
        <v>192</v>
      </c>
      <c r="FG57" s="9">
        <v>50792</v>
      </c>
      <c r="FH57" s="9">
        <v>15170</v>
      </c>
      <c r="FI57" s="9">
        <v>563</v>
      </c>
      <c r="FJ57" s="9">
        <v>1062</v>
      </c>
      <c r="FK57" s="9">
        <f t="shared" si="59"/>
        <v>50984</v>
      </c>
      <c r="FL57" s="9">
        <f t="shared" si="60"/>
        <v>15733</v>
      </c>
      <c r="FM57" s="9">
        <f t="shared" si="61"/>
        <v>1062</v>
      </c>
      <c r="FN57" s="9">
        <v>265489</v>
      </c>
      <c r="FO57" s="9">
        <v>134000</v>
      </c>
      <c r="FP57" s="9">
        <v>264209</v>
      </c>
      <c r="FQ57" s="9">
        <f t="shared" si="62"/>
        <v>131489</v>
      </c>
      <c r="FR57" s="8">
        <v>380778</v>
      </c>
      <c r="FS57" s="8">
        <v>33543</v>
      </c>
      <c r="FT57" s="13">
        <f t="shared" si="127"/>
        <v>8.8090698517246269E-2</v>
      </c>
      <c r="FU57" s="8">
        <v>347235</v>
      </c>
      <c r="FV57" s="8">
        <v>204271</v>
      </c>
      <c r="FW57" s="8">
        <v>142964</v>
      </c>
      <c r="FX57" s="13">
        <f t="shared" si="128"/>
        <v>0.58827883133900671</v>
      </c>
      <c r="FY57" s="13">
        <f t="shared" si="129"/>
        <v>0.41172116866099329</v>
      </c>
      <c r="FZ57" s="17">
        <v>32369</v>
      </c>
      <c r="GA57" s="17">
        <v>68059</v>
      </c>
      <c r="GB57" s="17">
        <v>102462</v>
      </c>
      <c r="GC57" s="17">
        <v>83841</v>
      </c>
      <c r="GD57" s="17">
        <v>94047</v>
      </c>
      <c r="GE57" s="13">
        <f t="shared" si="63"/>
        <v>8.5007537200153374E-2</v>
      </c>
      <c r="GF57" s="13">
        <f t="shared" si="64"/>
        <v>0.17873669172063511</v>
      </c>
      <c r="GG57" s="13">
        <f t="shared" si="65"/>
        <v>0.26908592408174842</v>
      </c>
      <c r="GH57" s="13">
        <f t="shared" si="66"/>
        <v>0.22018341395773916</v>
      </c>
      <c r="GI57" s="13">
        <f t="shared" si="67"/>
        <v>0.24698643303972392</v>
      </c>
      <c r="GJ57">
        <v>1962</v>
      </c>
      <c r="GK57" s="8">
        <v>239147</v>
      </c>
      <c r="GL57" s="8">
        <v>48777</v>
      </c>
      <c r="GM57" s="8">
        <v>52972</v>
      </c>
      <c r="GN57" s="8">
        <v>36778</v>
      </c>
      <c r="GO57" s="8">
        <v>3104</v>
      </c>
      <c r="GP57" s="13">
        <f t="shared" si="130"/>
        <v>0.62804836413868448</v>
      </c>
      <c r="GQ57" s="13">
        <f t="shared" si="131"/>
        <v>0.12809826197942109</v>
      </c>
      <c r="GR57" s="13">
        <f t="shared" si="132"/>
        <v>0.13911517997363293</v>
      </c>
      <c r="GS57" s="13">
        <f t="shared" si="133"/>
        <v>9.6586462453187943E-2</v>
      </c>
      <c r="GT57" s="13">
        <f t="shared" si="134"/>
        <v>8.1517314550735593E-3</v>
      </c>
      <c r="GU57" s="21">
        <v>179194.262068123</v>
      </c>
      <c r="GV57" s="21">
        <f>GU57*VLOOKUP(H57,'R-CPI-U-RS'!$A$44:$O$54,15,FALSE)</f>
        <v>220535.78021954998</v>
      </c>
      <c r="GW57" s="9">
        <v>732</v>
      </c>
      <c r="GX57" s="9">
        <v>8</v>
      </c>
      <c r="GY57" s="9">
        <v>0</v>
      </c>
      <c r="GZ57" s="9">
        <v>1040</v>
      </c>
      <c r="HA57" s="9">
        <f t="shared" si="69"/>
        <v>1048</v>
      </c>
      <c r="HB57" s="8">
        <v>46703</v>
      </c>
      <c r="HC57" s="8">
        <v>134723</v>
      </c>
      <c r="HD57" s="8">
        <v>85150</v>
      </c>
      <c r="HE57" s="8">
        <v>75162</v>
      </c>
      <c r="HF57" s="8">
        <v>5497</v>
      </c>
      <c r="HG57" s="13">
        <f t="shared" si="135"/>
        <v>0.13449969041139287</v>
      </c>
      <c r="HH57" s="13">
        <f t="shared" si="179"/>
        <v>0.38798796204299679</v>
      </c>
      <c r="HI57" s="13">
        <f t="shared" si="180"/>
        <v>0.24522297579449076</v>
      </c>
      <c r="HJ57" s="13">
        <f t="shared" si="181"/>
        <v>0.21645859432372888</v>
      </c>
      <c r="HK57" s="13">
        <f t="shared" si="182"/>
        <v>1.5830777427390672E-2</v>
      </c>
      <c r="HL57" s="5">
        <v>960</v>
      </c>
      <c r="HM57" s="5">
        <f>HL57*VLOOKUP(H57,'R-CPI-U-RS'!$A$44:$O$54,15,FALSE)</f>
        <v>1181.4795103778604</v>
      </c>
      <c r="HN57" s="17">
        <v>45336</v>
      </c>
      <c r="HO57" s="17">
        <v>84375</v>
      </c>
      <c r="HP57" s="17">
        <v>36897</v>
      </c>
      <c r="HQ57" s="17">
        <v>16453</v>
      </c>
      <c r="HR57" s="17">
        <v>20080</v>
      </c>
      <c r="HS57" s="17">
        <v>1130</v>
      </c>
      <c r="HT57" s="13">
        <f t="shared" si="136"/>
        <v>0.22194046144582441</v>
      </c>
      <c r="HU57" s="13">
        <f t="shared" si="137"/>
        <v>0.41305422698278266</v>
      </c>
      <c r="HV57" s="13">
        <f t="shared" si="138"/>
        <v>0.18062769556128869</v>
      </c>
      <c r="HW57" s="13">
        <f t="shared" si="139"/>
        <v>8.0544962329454503E-2</v>
      </c>
      <c r="HX57" s="13">
        <f t="shared" si="140"/>
        <v>9.8300786700021056E-2</v>
      </c>
      <c r="HY57" s="13">
        <f t="shared" si="141"/>
        <v>5.5318669806286745E-3</v>
      </c>
      <c r="HZ57" s="13">
        <v>0.16200000000000001</v>
      </c>
      <c r="IA57" s="17">
        <v>6920</v>
      </c>
      <c r="IB57" s="17">
        <v>35629</v>
      </c>
      <c r="IC57" s="17">
        <v>28567</v>
      </c>
      <c r="ID57" s="17">
        <v>20746</v>
      </c>
      <c r="IE57" s="17">
        <v>42373</v>
      </c>
      <c r="IF57" s="17">
        <v>8729</v>
      </c>
      <c r="IG57" s="13">
        <f t="shared" si="142"/>
        <v>4.8403793962116339E-2</v>
      </c>
      <c r="IH57" s="13">
        <f t="shared" si="143"/>
        <v>0.24921658599367674</v>
      </c>
      <c r="II57" s="13">
        <f t="shared" si="144"/>
        <v>0.19981953498782912</v>
      </c>
      <c r="IJ57" s="13">
        <f t="shared" si="145"/>
        <v>0.14511345513555859</v>
      </c>
      <c r="IK57" s="13">
        <f t="shared" si="146"/>
        <v>0.29638930080299936</v>
      </c>
      <c r="IL57" s="13">
        <f t="shared" si="147"/>
        <v>6.1057329117819872E-2</v>
      </c>
      <c r="IM57" s="13">
        <v>0.28399999999999997</v>
      </c>
      <c r="IN57" s="17">
        <v>529585</v>
      </c>
      <c r="IO57" s="17">
        <v>433110</v>
      </c>
      <c r="IP57" s="17">
        <v>44673</v>
      </c>
      <c r="IQ57" s="17">
        <v>13206</v>
      </c>
      <c r="IR57" s="17">
        <v>11333</v>
      </c>
      <c r="IS57" s="17">
        <v>4494</v>
      </c>
      <c r="IT57" s="17">
        <v>22769</v>
      </c>
      <c r="IU57" s="13">
        <f t="shared" si="148"/>
        <v>0.81782905482594859</v>
      </c>
      <c r="IV57" s="13">
        <f t="shared" si="149"/>
        <v>8.4354730590934415E-2</v>
      </c>
      <c r="IW57" s="13">
        <f t="shared" si="150"/>
        <v>2.4936506887468488E-2</v>
      </c>
      <c r="IX57" s="13">
        <f t="shared" si="151"/>
        <v>2.1399775295750448E-2</v>
      </c>
      <c r="IY57" s="13">
        <f t="shared" si="152"/>
        <v>8.485889894917718E-3</v>
      </c>
      <c r="IZ57" s="13">
        <f t="shared" si="153"/>
        <v>4.2994042504980318E-2</v>
      </c>
      <c r="JA57" s="17">
        <v>529585</v>
      </c>
      <c r="JB57" s="17">
        <v>433110</v>
      </c>
      <c r="JC57" s="17">
        <v>44673</v>
      </c>
      <c r="JD57" s="17">
        <v>13206</v>
      </c>
      <c r="JE57" s="17">
        <v>12038</v>
      </c>
      <c r="JF57" s="17">
        <v>3789</v>
      </c>
      <c r="JG57" s="17">
        <v>22769</v>
      </c>
      <c r="JH57" s="13">
        <f t="shared" si="74"/>
        <v>0.81782905482594859</v>
      </c>
      <c r="JI57" s="13">
        <f t="shared" si="75"/>
        <v>8.4354730590934415E-2</v>
      </c>
      <c r="JJ57" s="13">
        <f t="shared" si="76"/>
        <v>2.4936506887468488E-2</v>
      </c>
      <c r="JK57" s="13">
        <f t="shared" si="77"/>
        <v>2.273100635403193E-2</v>
      </c>
      <c r="JL57" s="13">
        <f t="shared" si="78"/>
        <v>7.1546588366362338E-3</v>
      </c>
      <c r="JM57" s="13">
        <f t="shared" si="79"/>
        <v>4.2994042504980318E-2</v>
      </c>
      <c r="JN57" s="1">
        <v>46</v>
      </c>
      <c r="JO57" s="1">
        <v>28</v>
      </c>
      <c r="JP57" s="1">
        <v>7</v>
      </c>
      <c r="JQ57" s="1">
        <v>11</v>
      </c>
      <c r="JR57" s="1">
        <v>0</v>
      </c>
      <c r="JS57" s="1">
        <v>0</v>
      </c>
      <c r="JT57" s="11">
        <f t="shared" si="80"/>
        <v>0.60869565217391308</v>
      </c>
      <c r="JU57" s="11">
        <f t="shared" si="81"/>
        <v>0.15217391304347827</v>
      </c>
      <c r="JV57" s="11">
        <f t="shared" si="82"/>
        <v>0.2391304347826087</v>
      </c>
      <c r="JW57" s="11">
        <f t="shared" si="83"/>
        <v>0</v>
      </c>
      <c r="JX57" s="11">
        <f t="shared" si="84"/>
        <v>0</v>
      </c>
      <c r="JY57" s="29">
        <f>(JN57/J57)*100000</f>
        <v>5.5438117803589986</v>
      </c>
      <c r="JZ57" s="9">
        <v>13244916</v>
      </c>
      <c r="KA57" s="9"/>
      <c r="KB57" s="9">
        <v>226685</v>
      </c>
      <c r="KC57" s="9"/>
      <c r="KD57" s="9"/>
      <c r="KE57" s="9"/>
      <c r="KF57" s="9"/>
      <c r="KG57" s="9"/>
      <c r="KH57" s="9">
        <f t="shared" si="85"/>
        <v>0</v>
      </c>
      <c r="KI57" s="9">
        <f t="shared" si="86"/>
        <v>226685</v>
      </c>
      <c r="KJ57" s="9">
        <f t="shared" si="87"/>
        <v>13471601</v>
      </c>
      <c r="KK57" t="e">
        <v>#N/A</v>
      </c>
      <c r="KL57" s="8" t="e">
        <v>#N/A</v>
      </c>
      <c r="KM57" s="8" t="e">
        <v>#N/A</v>
      </c>
      <c r="KN57" s="8" t="e">
        <v>#N/A</v>
      </c>
      <c r="KO57" s="8">
        <v>388118</v>
      </c>
      <c r="KP57" s="8">
        <v>85463</v>
      </c>
      <c r="KQ57" s="8">
        <v>172140</v>
      </c>
      <c r="KR57" s="8">
        <v>112476</v>
      </c>
      <c r="KS57" s="8">
        <v>18039</v>
      </c>
      <c r="KT57" s="13">
        <f t="shared" si="154"/>
        <v>0.22019849633358926</v>
      </c>
      <c r="KU57" s="13">
        <f t="shared" si="155"/>
        <v>0.44352490737353073</v>
      </c>
      <c r="KV57" s="13">
        <f t="shared" si="156"/>
        <v>0.28979846335392845</v>
      </c>
      <c r="KW57" s="13">
        <f t="shared" si="157"/>
        <v>4.6478132938951554E-2</v>
      </c>
      <c r="KX57" s="17">
        <v>9469870</v>
      </c>
      <c r="KY57" s="15">
        <f t="shared" si="158"/>
        <v>24.399460988668395</v>
      </c>
      <c r="KZ57" s="8">
        <v>407973</v>
      </c>
      <c r="LA57" s="8">
        <v>16815</v>
      </c>
      <c r="LB57" s="8">
        <v>93671</v>
      </c>
      <c r="LC57" s="8">
        <v>173605</v>
      </c>
      <c r="LD57" s="8">
        <v>78132</v>
      </c>
      <c r="LE57" s="8">
        <v>45750</v>
      </c>
      <c r="LF57" s="13">
        <f t="shared" si="159"/>
        <v>4.1215962821069041E-2</v>
      </c>
      <c r="LG57" s="13">
        <f t="shared" si="160"/>
        <v>0.22960097849612596</v>
      </c>
      <c r="LH57" s="13">
        <f t="shared" si="161"/>
        <v>0.42553061109436163</v>
      </c>
      <c r="LI57" s="13">
        <f t="shared" si="162"/>
        <v>0.19151267363281393</v>
      </c>
      <c r="LJ57" s="13">
        <f t="shared" si="163"/>
        <v>0.11213977395562942</v>
      </c>
      <c r="LK57" s="17" t="e">
        <v>#N/A</v>
      </c>
      <c r="LL57" s="17" t="e">
        <v>#N/A</v>
      </c>
      <c r="LM57" s="13" t="e">
        <f t="shared" si="195"/>
        <v>#N/A</v>
      </c>
      <c r="LN57" s="27" t="e">
        <v>#N/A</v>
      </c>
      <c r="LO57" s="27" t="e">
        <v>#N/A</v>
      </c>
      <c r="LP57" s="27" t="e">
        <v>#N/A</v>
      </c>
      <c r="LQ57" s="27" t="e">
        <v>#N/A</v>
      </c>
      <c r="LR57" s="27" t="e">
        <v>#N/A</v>
      </c>
      <c r="LS57" s="11" t="e">
        <f t="shared" si="90"/>
        <v>#N/A</v>
      </c>
      <c r="LT57" s="11" t="e">
        <f t="shared" si="91"/>
        <v>#N/A</v>
      </c>
      <c r="LU57" s="11" t="e">
        <f t="shared" si="92"/>
        <v>#N/A</v>
      </c>
      <c r="LV57" s="11" t="e">
        <f t="shared" si="93"/>
        <v>#N/A</v>
      </c>
      <c r="LW57" s="11" t="e">
        <f t="shared" si="94"/>
        <v>#N/A</v>
      </c>
      <c r="LX57" s="25" t="e">
        <v>#N/A</v>
      </c>
      <c r="LY57" s="25" t="e">
        <v>#N/A</v>
      </c>
      <c r="LZ57" s="25" t="e">
        <v>#N/A</v>
      </c>
      <c r="MA57" s="25" t="e">
        <v>#N/A</v>
      </c>
      <c r="MB57" s="22" t="e">
        <v>#N/A</v>
      </c>
      <c r="MC57" s="22" t="e">
        <v>#N/A</v>
      </c>
      <c r="MD57" s="1">
        <v>365</v>
      </c>
      <c r="ME57" s="1">
        <v>99</v>
      </c>
      <c r="MF57" s="1">
        <v>260</v>
      </c>
      <c r="MG57" s="1">
        <v>6</v>
      </c>
      <c r="MH57" s="1">
        <v>0</v>
      </c>
      <c r="MI57" s="1">
        <v>0</v>
      </c>
      <c r="MJ57" s="11">
        <f t="shared" si="95"/>
        <v>0.27123287671232876</v>
      </c>
      <c r="MK57" s="11">
        <f t="shared" si="96"/>
        <v>0.71232876712328763</v>
      </c>
      <c r="ML57" s="11">
        <f t="shared" si="97"/>
        <v>1.643835616438356E-2</v>
      </c>
      <c r="MM57" s="11">
        <f t="shared" si="98"/>
        <v>0</v>
      </c>
      <c r="MN57" s="11">
        <f t="shared" si="99"/>
        <v>0</v>
      </c>
      <c r="MO57" s="26" t="e">
        <v>#N/A</v>
      </c>
      <c r="MP57" s="26" t="e">
        <v>#N/A</v>
      </c>
      <c r="MQ57" s="26" t="e">
        <v>#N/A</v>
      </c>
      <c r="MR57" s="26" t="e">
        <v>#N/A</v>
      </c>
      <c r="MS57" s="9">
        <v>1049963.44538583</v>
      </c>
      <c r="MT57" s="9">
        <v>101552.09</v>
      </c>
      <c r="MU57" s="9">
        <v>4182.3999999999996</v>
      </c>
      <c r="MV57" s="9">
        <v>1379391.010026</v>
      </c>
      <c r="MW57" s="9">
        <v>2535088.9454118302</v>
      </c>
      <c r="MX57" s="13">
        <v>6.1500000000000006E-2</v>
      </c>
      <c r="MY57" s="13">
        <v>0.10099999999999999</v>
      </c>
      <c r="MZ57" s="13">
        <v>0.19800000000000001</v>
      </c>
      <c r="NA57" s="13">
        <v>0.113</v>
      </c>
      <c r="NB57" s="13">
        <v>0.33549999999999996</v>
      </c>
      <c r="NC57" s="8">
        <v>1677</v>
      </c>
      <c r="ND57" s="8">
        <v>2413</v>
      </c>
      <c r="NE57" s="8">
        <v>735</v>
      </c>
      <c r="NF57" s="8">
        <v>799</v>
      </c>
      <c r="NG57" s="8">
        <v>2354</v>
      </c>
      <c r="NH57" s="38">
        <f t="shared" si="100"/>
        <v>0.21020305841062922</v>
      </c>
      <c r="NI57" s="38">
        <f t="shared" si="101"/>
        <v>0.30245675607921785</v>
      </c>
      <c r="NJ57" s="38">
        <f t="shared" si="102"/>
        <v>9.2128352970669347E-2</v>
      </c>
      <c r="NK57" s="38">
        <f t="shared" si="103"/>
        <v>0.10015041363750313</v>
      </c>
      <c r="NL57" s="38">
        <f t="shared" si="104"/>
        <v>0.29506141890198045</v>
      </c>
      <c r="NM57" s="8">
        <v>809457</v>
      </c>
      <c r="NN57" s="8">
        <v>91599</v>
      </c>
      <c r="NO57" s="11">
        <f t="shared" si="105"/>
        <v>0.1131610449968312</v>
      </c>
      <c r="NP57" s="13">
        <v>0.19899999999999998</v>
      </c>
      <c r="NQ57" s="13">
        <v>0.27800000000000002</v>
      </c>
      <c r="NR57" s="13" t="e">
        <v>#N/A</v>
      </c>
      <c r="NS57" s="9">
        <v>911</v>
      </c>
      <c r="NT57" s="39">
        <v>111.44099</v>
      </c>
      <c r="NU57" s="8">
        <v>3043</v>
      </c>
      <c r="NV57" s="16">
        <v>372.60434000000004</v>
      </c>
      <c r="NW57" s="8" t="e">
        <v>#N/A</v>
      </c>
      <c r="NX57" s="25" t="e">
        <v>#N/A</v>
      </c>
      <c r="NY57" s="39">
        <v>76.647867090000005</v>
      </c>
    </row>
    <row r="58" spans="1:389" x14ac:dyDescent="0.25">
      <c r="A58" s="3" t="s">
        <v>49</v>
      </c>
      <c r="B58" s="3" t="s">
        <v>4</v>
      </c>
      <c r="C58" s="3" t="s">
        <v>80</v>
      </c>
      <c r="D58" s="3" t="s">
        <v>96</v>
      </c>
      <c r="E58" s="3" t="s">
        <v>23</v>
      </c>
      <c r="F58" s="3" t="s">
        <v>24</v>
      </c>
      <c r="G58" s="3">
        <v>39061</v>
      </c>
      <c r="H58" s="3">
        <v>2020</v>
      </c>
      <c r="I58" s="3" t="str">
        <f t="shared" si="53"/>
        <v>Sum of 2020</v>
      </c>
      <c r="J58" s="8">
        <v>830418</v>
      </c>
      <c r="K58" s="8" t="e">
        <v>#N/A</v>
      </c>
      <c r="L58" s="8" t="e">
        <v>#N/A</v>
      </c>
      <c r="M58" s="8" t="e">
        <v>#N/A</v>
      </c>
      <c r="N58" s="8" t="e">
        <v>#N/A</v>
      </c>
      <c r="O58" s="8" t="e">
        <v>#N/A</v>
      </c>
      <c r="P58" s="13" t="e">
        <f t="shared" si="106"/>
        <v>#N/A</v>
      </c>
      <c r="Q58" s="13" t="e">
        <f t="shared" si="107"/>
        <v>#N/A</v>
      </c>
      <c r="R58" s="13" t="e">
        <f t="shared" si="108"/>
        <v>#N/A</v>
      </c>
      <c r="S58" s="13" t="e">
        <f t="shared" si="109"/>
        <v>#N/A</v>
      </c>
      <c r="T58" s="15" t="e">
        <v>#N/A</v>
      </c>
      <c r="U58" s="15" t="e">
        <v>#N/A</v>
      </c>
      <c r="V58" s="15" t="e">
        <v>#N/A</v>
      </c>
      <c r="W58" s="17" t="e">
        <v>#N/A</v>
      </c>
      <c r="X58" s="17" t="e">
        <v>#N/A</v>
      </c>
      <c r="Y58" s="17" t="e">
        <v>#N/A</v>
      </c>
      <c r="Z58" s="17" t="e">
        <v>#N/A</v>
      </c>
      <c r="AA58" s="17" t="e">
        <v>#N/A</v>
      </c>
      <c r="AB58" s="17" t="e">
        <v>#N/A</v>
      </c>
      <c r="AC58" s="17" t="e">
        <v>#N/A</v>
      </c>
      <c r="AD58" s="13" t="e">
        <f t="shared" si="196"/>
        <v>#N/A</v>
      </c>
      <c r="AE58" s="13" t="e">
        <f t="shared" si="197"/>
        <v>#N/A</v>
      </c>
      <c r="AF58" s="13" t="e">
        <f t="shared" si="198"/>
        <v>#N/A</v>
      </c>
      <c r="AG58" s="13" t="e">
        <f t="shared" si="199"/>
        <v>#N/A</v>
      </c>
      <c r="AH58" s="13" t="e">
        <f t="shared" si="200"/>
        <v>#N/A</v>
      </c>
      <c r="AI58" s="13" t="e">
        <f t="shared" si="201"/>
        <v>#N/A</v>
      </c>
      <c r="AJ58" s="13" t="e">
        <f t="shared" si="202"/>
        <v>#N/A</v>
      </c>
      <c r="AK58" s="17" t="e">
        <v>#N/A</v>
      </c>
      <c r="AL58" s="17" t="e">
        <v>#N/A</v>
      </c>
      <c r="AM58" s="17" t="e">
        <v>#N/A</v>
      </c>
      <c r="AN58" s="17" t="e">
        <v>#N/A</v>
      </c>
      <c r="AO58" s="17" t="e">
        <v>#N/A</v>
      </c>
      <c r="AP58" s="13" t="e">
        <f t="shared" si="110"/>
        <v>#N/A</v>
      </c>
      <c r="AQ58" s="13" t="e">
        <f t="shared" si="164"/>
        <v>#N/A</v>
      </c>
      <c r="AR58" s="13" t="e">
        <f t="shared" si="165"/>
        <v>#N/A</v>
      </c>
      <c r="AS58" s="13" t="e">
        <f t="shared" si="166"/>
        <v>#N/A</v>
      </c>
      <c r="AT58" s="19" t="e">
        <v>#N/A</v>
      </c>
      <c r="AU58" s="17" t="e">
        <v>#N/A</v>
      </c>
      <c r="AV58" s="17" t="e">
        <v>#N/A</v>
      </c>
      <c r="AW58" s="17" t="e">
        <v>#N/A</v>
      </c>
      <c r="AX58" s="17" t="e">
        <v>#N/A</v>
      </c>
      <c r="AY58" s="17" t="e">
        <v>#N/A</v>
      </c>
      <c r="AZ58" s="17" t="e">
        <v>#N/A</v>
      </c>
      <c r="BA58" s="13" t="e">
        <f t="shared" si="167"/>
        <v>#N/A</v>
      </c>
      <c r="BB58" s="13" t="e">
        <f t="shared" si="168"/>
        <v>#N/A</v>
      </c>
      <c r="BC58" s="13" t="e">
        <f t="shared" si="169"/>
        <v>#N/A</v>
      </c>
      <c r="BD58" s="13" t="e">
        <f t="shared" si="170"/>
        <v>#N/A</v>
      </c>
      <c r="BE58" s="13" t="e">
        <f t="shared" si="171"/>
        <v>#N/A</v>
      </c>
      <c r="BF58" s="13" t="e">
        <f t="shared" si="9"/>
        <v>#N/A</v>
      </c>
      <c r="BG58" s="17" t="e">
        <v>#N/A</v>
      </c>
      <c r="BH58" s="17" t="e">
        <v>#N/A</v>
      </c>
      <c r="BI58" s="17" t="e">
        <v>#N/A</v>
      </c>
      <c r="BJ58" s="17" t="e">
        <v>#N/A</v>
      </c>
      <c r="BK58" s="17" t="e">
        <v>#N/A</v>
      </c>
      <c r="BL58" s="17" t="e">
        <v>#N/A</v>
      </c>
      <c r="BM58" s="13" t="e">
        <f t="shared" si="111"/>
        <v>#N/A</v>
      </c>
      <c r="BN58" s="13" t="e">
        <f t="shared" si="172"/>
        <v>#N/A</v>
      </c>
      <c r="BO58" s="13" t="e">
        <f t="shared" si="173"/>
        <v>#N/A</v>
      </c>
      <c r="BP58" s="13" t="e">
        <f t="shared" si="174"/>
        <v>#N/A</v>
      </c>
      <c r="BQ58" s="13" t="e">
        <f t="shared" si="175"/>
        <v>#N/A</v>
      </c>
      <c r="BR58" s="13" t="e">
        <f t="shared" si="56"/>
        <v>#N/A</v>
      </c>
      <c r="BS58" s="17" t="e">
        <v>#N/A</v>
      </c>
      <c r="BT58" s="17" t="e">
        <v>#N/A</v>
      </c>
      <c r="BU58" s="17" t="e">
        <v>#N/A</v>
      </c>
      <c r="BV58" s="17" t="e">
        <v>#N/A</v>
      </c>
      <c r="BW58" s="13" t="e">
        <f t="shared" si="112"/>
        <v>#N/A</v>
      </c>
      <c r="BX58" s="13" t="e">
        <f t="shared" si="176"/>
        <v>#N/A</v>
      </c>
      <c r="BY58" s="13" t="e">
        <f t="shared" si="177"/>
        <v>#N/A</v>
      </c>
      <c r="BZ58" s="13" t="e">
        <f t="shared" si="178"/>
        <v>#N/A</v>
      </c>
      <c r="CA58" s="13" t="e">
        <f t="shared" si="113"/>
        <v>#N/A</v>
      </c>
      <c r="CB58" s="8" t="e">
        <v>#N/A</v>
      </c>
      <c r="CC58" s="8" t="e">
        <v>#N/A</v>
      </c>
      <c r="CD58" s="13" t="e">
        <f t="shared" si="114"/>
        <v>#N/A</v>
      </c>
      <c r="CE58" s="8" t="e">
        <v>#N/A</v>
      </c>
      <c r="CF58" s="8" t="e">
        <v>#N/A</v>
      </c>
      <c r="CG58" s="13" t="e">
        <f t="shared" si="115"/>
        <v>#N/A</v>
      </c>
      <c r="CH58" s="5" t="e">
        <v>#N/A</v>
      </c>
      <c r="CI58" s="5" t="e">
        <f>CH58*VLOOKUP(H58,'R-CPI-U-RS'!$A$44:$O$54,15,FALSE)</f>
        <v>#N/A</v>
      </c>
      <c r="CJ58" s="5">
        <v>82986753</v>
      </c>
      <c r="CK58" s="5">
        <v>78513548</v>
      </c>
      <c r="CL58" s="9">
        <v>20772</v>
      </c>
      <c r="CM58" s="9">
        <v>9456</v>
      </c>
      <c r="CN58" s="9">
        <v>3972</v>
      </c>
      <c r="CO58" s="9">
        <v>3115</v>
      </c>
      <c r="CP58" s="9">
        <v>2500</v>
      </c>
      <c r="CQ58" s="9">
        <v>888</v>
      </c>
      <c r="CR58" s="9">
        <v>583</v>
      </c>
      <c r="CS58" s="9">
        <v>298</v>
      </c>
      <c r="CT58" s="20">
        <v>30753058000</v>
      </c>
      <c r="CU58" s="20">
        <f>CT58*VLOOKUP(H58,'R-CPI-U-RS'!$A$44:$P$54,16,FALSE)</f>
        <v>36285055040.441177</v>
      </c>
      <c r="CV58" s="9">
        <v>1489</v>
      </c>
      <c r="CW58" s="9" t="e">
        <v>#N/A</v>
      </c>
      <c r="CX58" s="9" t="e">
        <v>#N/A</v>
      </c>
      <c r="CY58" s="9" t="e">
        <v>#N/A</v>
      </c>
      <c r="CZ58" s="9" t="e">
        <v>#N/A</v>
      </c>
      <c r="DA58" s="11" t="e">
        <f t="shared" si="116"/>
        <v>#N/A</v>
      </c>
      <c r="DB58" s="11" t="e">
        <f t="shared" si="117"/>
        <v>#N/A</v>
      </c>
      <c r="DC58" s="11" t="e">
        <f t="shared" si="118"/>
        <v>#N/A</v>
      </c>
      <c r="DD58" s="11" t="e">
        <f t="shared" si="119"/>
        <v>#N/A</v>
      </c>
      <c r="DE58" s="9">
        <v>493248</v>
      </c>
      <c r="DF58" s="9">
        <v>387381</v>
      </c>
      <c r="DG58" s="9">
        <v>10</v>
      </c>
      <c r="DH58" s="9">
        <v>91</v>
      </c>
      <c r="DI58" s="9">
        <v>1735</v>
      </c>
      <c r="DJ58" s="9">
        <v>20338</v>
      </c>
      <c r="DK58" s="9">
        <v>46390</v>
      </c>
      <c r="DL58" s="9">
        <v>25889</v>
      </c>
      <c r="DM58" s="9">
        <v>42480</v>
      </c>
      <c r="DN58" s="9">
        <v>13816</v>
      </c>
      <c r="DO58" s="9">
        <v>14509</v>
      </c>
      <c r="DP58" s="9">
        <v>34095</v>
      </c>
      <c r="DQ58" s="9">
        <v>7570</v>
      </c>
      <c r="DR58" s="9">
        <v>40877</v>
      </c>
      <c r="DS58" s="9">
        <v>27030</v>
      </c>
      <c r="DT58" s="9">
        <v>35220</v>
      </c>
      <c r="DU58" s="9">
        <v>11803</v>
      </c>
      <c r="DV58" s="9">
        <v>91158</v>
      </c>
      <c r="DW58" s="9">
        <v>13147</v>
      </c>
      <c r="DX58" s="9">
        <v>46888</v>
      </c>
      <c r="DY58" s="9">
        <v>20177</v>
      </c>
      <c r="DZ58" s="9">
        <v>25</v>
      </c>
      <c r="EA58" s="9">
        <f t="shared" si="183"/>
        <v>66829</v>
      </c>
      <c r="EB58" s="9">
        <f t="shared" si="184"/>
        <v>41665</v>
      </c>
      <c r="EC58" s="9">
        <f t="shared" si="185"/>
        <v>103127</v>
      </c>
      <c r="ED58" s="9">
        <f t="shared" si="186"/>
        <v>102961</v>
      </c>
      <c r="EE58" s="9">
        <f t="shared" si="187"/>
        <v>83920</v>
      </c>
      <c r="EF58" s="9">
        <f t="shared" si="188"/>
        <v>94746</v>
      </c>
      <c r="EG58" s="11">
        <f t="shared" si="189"/>
        <v>0.13548762488646685</v>
      </c>
      <c r="EH58" s="11">
        <f t="shared" si="190"/>
        <v>8.4470692227844812E-2</v>
      </c>
      <c r="EI58" s="11">
        <f t="shared" si="191"/>
        <v>0.20907738095238096</v>
      </c>
      <c r="EJ58" s="11">
        <f t="shared" si="192"/>
        <v>0.20874083625275724</v>
      </c>
      <c r="EK58" s="11">
        <f t="shared" si="193"/>
        <v>0.17013753730374984</v>
      </c>
      <c r="EL58" s="11">
        <f t="shared" si="194"/>
        <v>0.1920859283768003</v>
      </c>
      <c r="EM58" s="9" t="e">
        <v>#N/A</v>
      </c>
      <c r="EN58" s="9" t="e">
        <v>#N/A</v>
      </c>
      <c r="EO58" s="14" t="e">
        <f t="shared" si="120"/>
        <v>#N/A</v>
      </c>
      <c r="EP58" s="9">
        <v>419648</v>
      </c>
      <c r="EQ58" s="9">
        <v>387381</v>
      </c>
      <c r="ER58" s="11">
        <f t="shared" si="58"/>
        <v>7.6890632148848559E-2</v>
      </c>
      <c r="ES58" s="9">
        <v>60186</v>
      </c>
      <c r="ET58" s="9" t="e">
        <v>#N/A</v>
      </c>
      <c r="EU58" s="9" t="e">
        <v>#N/A</v>
      </c>
      <c r="EV58" s="9" t="e">
        <v>#N/A</v>
      </c>
      <c r="EW58" s="9" t="e">
        <v>#N/A</v>
      </c>
      <c r="EX58" s="9" t="e">
        <v>#N/A</v>
      </c>
      <c r="EY58" s="9" t="e">
        <v>#N/A</v>
      </c>
      <c r="EZ58" s="13" t="e">
        <f t="shared" si="121"/>
        <v>#N/A</v>
      </c>
      <c r="FA58" s="13" t="e">
        <f t="shared" si="122"/>
        <v>#N/A</v>
      </c>
      <c r="FB58" s="13" t="e">
        <f t="shared" si="123"/>
        <v>#N/A</v>
      </c>
      <c r="FC58" s="13" t="e">
        <f t="shared" si="124"/>
        <v>#N/A</v>
      </c>
      <c r="FD58" s="13" t="e">
        <f t="shared" si="125"/>
        <v>#N/A</v>
      </c>
      <c r="FE58" s="13" t="e">
        <f t="shared" si="126"/>
        <v>#N/A</v>
      </c>
      <c r="FF58" s="9">
        <v>160</v>
      </c>
      <c r="FG58" s="9">
        <v>51750</v>
      </c>
      <c r="FH58" s="9">
        <v>15599</v>
      </c>
      <c r="FI58" s="9">
        <v>587</v>
      </c>
      <c r="FJ58" s="9">
        <v>971</v>
      </c>
      <c r="FK58" s="9">
        <f t="shared" si="59"/>
        <v>51910</v>
      </c>
      <c r="FL58" s="9">
        <f t="shared" si="60"/>
        <v>16186</v>
      </c>
      <c r="FM58" s="9">
        <f t="shared" si="61"/>
        <v>971</v>
      </c>
      <c r="FN58" s="9">
        <v>254560</v>
      </c>
      <c r="FO58" s="9">
        <v>127608</v>
      </c>
      <c r="FP58" s="9">
        <v>247398</v>
      </c>
      <c r="FQ58" s="9">
        <f t="shared" si="62"/>
        <v>126952</v>
      </c>
      <c r="FR58" s="8" t="e">
        <v>#N/A</v>
      </c>
      <c r="FS58" s="8" t="e">
        <v>#N/A</v>
      </c>
      <c r="FT58" s="13" t="e">
        <f t="shared" si="127"/>
        <v>#N/A</v>
      </c>
      <c r="FU58" s="8" t="e">
        <v>#N/A</v>
      </c>
      <c r="FV58" s="8" t="e">
        <v>#N/A</v>
      </c>
      <c r="FW58" s="8" t="e">
        <v>#N/A</v>
      </c>
      <c r="FX58" s="13" t="e">
        <f t="shared" si="128"/>
        <v>#N/A</v>
      </c>
      <c r="FY58" s="13" t="e">
        <f t="shared" si="129"/>
        <v>#N/A</v>
      </c>
      <c r="FZ58" s="17" t="e">
        <v>#N/A</v>
      </c>
      <c r="GA58" s="17" t="e">
        <v>#N/A</v>
      </c>
      <c r="GB58" s="17" t="e">
        <v>#N/A</v>
      </c>
      <c r="GC58" s="17" t="e">
        <v>#N/A</v>
      </c>
      <c r="GD58" s="17" t="e">
        <v>#N/A</v>
      </c>
      <c r="GE58" s="13" t="e">
        <f t="shared" si="63"/>
        <v>#N/A</v>
      </c>
      <c r="GF58" s="13" t="e">
        <f t="shared" si="64"/>
        <v>#N/A</v>
      </c>
      <c r="GG58" s="13" t="e">
        <f t="shared" si="65"/>
        <v>#N/A</v>
      </c>
      <c r="GH58" s="13" t="e">
        <f t="shared" si="66"/>
        <v>#N/A</v>
      </c>
      <c r="GI58" s="13" t="e">
        <f t="shared" si="67"/>
        <v>#N/A</v>
      </c>
      <c r="GJ58" t="e">
        <v>#N/A</v>
      </c>
      <c r="GK58" s="8" t="e">
        <v>#N/A</v>
      </c>
      <c r="GL58" s="8" t="e">
        <v>#N/A</v>
      </c>
      <c r="GM58" s="8" t="e">
        <v>#N/A</v>
      </c>
      <c r="GN58" s="8" t="e">
        <v>#N/A</v>
      </c>
      <c r="GO58" s="8" t="e">
        <v>#N/A</v>
      </c>
      <c r="GP58" s="13" t="e">
        <f t="shared" si="130"/>
        <v>#N/A</v>
      </c>
      <c r="GQ58" s="13" t="e">
        <f t="shared" si="131"/>
        <v>#N/A</v>
      </c>
      <c r="GR58" s="13" t="e">
        <f t="shared" si="132"/>
        <v>#N/A</v>
      </c>
      <c r="GS58" s="13" t="e">
        <f t="shared" si="133"/>
        <v>#N/A</v>
      </c>
      <c r="GT58" s="13" t="e">
        <f t="shared" si="134"/>
        <v>#N/A</v>
      </c>
      <c r="GU58" s="21">
        <v>190370.50317460101</v>
      </c>
      <c r="GV58" s="21">
        <f>GU58*VLOOKUP(H58,'R-CPI-U-RS'!$A$44:$O$54,15,FALSE)</f>
        <v>231214.17468028615</v>
      </c>
      <c r="GW58" s="9">
        <v>709</v>
      </c>
      <c r="GX58" s="9">
        <v>8</v>
      </c>
      <c r="GY58" s="9">
        <v>56</v>
      </c>
      <c r="GZ58" s="9">
        <v>966</v>
      </c>
      <c r="HA58" s="9">
        <f t="shared" si="69"/>
        <v>1030</v>
      </c>
      <c r="HB58" s="8" t="e">
        <v>#N/A</v>
      </c>
      <c r="HC58" s="8" t="e">
        <v>#N/A</v>
      </c>
      <c r="HD58" s="8" t="e">
        <v>#N/A</v>
      </c>
      <c r="HE58" s="8" t="e">
        <v>#N/A</v>
      </c>
      <c r="HF58" s="8" t="e">
        <v>#N/A</v>
      </c>
      <c r="HG58" s="13" t="e">
        <f t="shared" si="135"/>
        <v>#N/A</v>
      </c>
      <c r="HH58" s="13" t="e">
        <f t="shared" si="179"/>
        <v>#N/A</v>
      </c>
      <c r="HI58" s="13" t="e">
        <f t="shared" si="180"/>
        <v>#N/A</v>
      </c>
      <c r="HJ58" s="13" t="e">
        <f t="shared" si="181"/>
        <v>#N/A</v>
      </c>
      <c r="HK58" s="13" t="e">
        <f t="shared" si="182"/>
        <v>#N/A</v>
      </c>
      <c r="HL58" s="5" t="e">
        <v>#N/A</v>
      </c>
      <c r="HM58" s="5" t="e">
        <f>HL58*VLOOKUP(H58,'R-CPI-U-RS'!$A$44:$O$54,15,FALSE)</f>
        <v>#N/A</v>
      </c>
      <c r="HN58" s="17" t="e">
        <v>#N/A</v>
      </c>
      <c r="HO58" s="17" t="e">
        <v>#N/A</v>
      </c>
      <c r="HP58" s="17" t="e">
        <v>#N/A</v>
      </c>
      <c r="HQ58" s="17" t="e">
        <v>#N/A</v>
      </c>
      <c r="HR58" s="17" t="e">
        <v>#N/A</v>
      </c>
      <c r="HS58" s="17" t="e">
        <v>#N/A</v>
      </c>
      <c r="HT58" s="13" t="e">
        <f t="shared" si="136"/>
        <v>#N/A</v>
      </c>
      <c r="HU58" s="13" t="e">
        <f t="shared" si="137"/>
        <v>#N/A</v>
      </c>
      <c r="HV58" s="13" t="e">
        <f t="shared" si="138"/>
        <v>#N/A</v>
      </c>
      <c r="HW58" s="13" t="e">
        <f t="shared" si="139"/>
        <v>#N/A</v>
      </c>
      <c r="HX58" s="13" t="e">
        <f t="shared" si="140"/>
        <v>#N/A</v>
      </c>
      <c r="HY58" s="13" t="e">
        <f t="shared" si="141"/>
        <v>#N/A</v>
      </c>
      <c r="HZ58" s="13" t="e">
        <v>#N/A</v>
      </c>
      <c r="IA58" s="17" t="e">
        <v>#N/A</v>
      </c>
      <c r="IB58" s="17" t="e">
        <v>#N/A</v>
      </c>
      <c r="IC58" s="17" t="e">
        <v>#N/A</v>
      </c>
      <c r="ID58" s="17" t="e">
        <v>#N/A</v>
      </c>
      <c r="IE58" s="17" t="e">
        <v>#N/A</v>
      </c>
      <c r="IF58" s="17" t="e">
        <v>#N/A</v>
      </c>
      <c r="IG58" s="13" t="e">
        <f t="shared" si="142"/>
        <v>#N/A</v>
      </c>
      <c r="IH58" s="13" t="e">
        <f t="shared" si="143"/>
        <v>#N/A</v>
      </c>
      <c r="II58" s="13" t="e">
        <f t="shared" si="144"/>
        <v>#N/A</v>
      </c>
      <c r="IJ58" s="13" t="e">
        <f t="shared" si="145"/>
        <v>#N/A</v>
      </c>
      <c r="IK58" s="13" t="e">
        <f t="shared" si="146"/>
        <v>#N/A</v>
      </c>
      <c r="IL58" s="13" t="e">
        <f t="shared" si="147"/>
        <v>#N/A</v>
      </c>
      <c r="IM58" s="13" t="e">
        <v>#N/A</v>
      </c>
      <c r="IN58" s="17" t="e">
        <v>#N/A</v>
      </c>
      <c r="IO58" s="17" t="e">
        <v>#N/A</v>
      </c>
      <c r="IP58" s="17" t="e">
        <v>#N/A</v>
      </c>
      <c r="IQ58" s="17" t="e">
        <v>#N/A</v>
      </c>
      <c r="IR58" s="17" t="e">
        <v>#N/A</v>
      </c>
      <c r="IS58" s="17" t="e">
        <v>#N/A</v>
      </c>
      <c r="IT58" s="17" t="e">
        <v>#N/A</v>
      </c>
      <c r="IU58" s="13" t="e">
        <f t="shared" si="148"/>
        <v>#N/A</v>
      </c>
      <c r="IV58" s="13" t="e">
        <f t="shared" si="149"/>
        <v>#N/A</v>
      </c>
      <c r="IW58" s="13" t="e">
        <f t="shared" si="150"/>
        <v>#N/A</v>
      </c>
      <c r="IX58" s="13" t="e">
        <f t="shared" si="151"/>
        <v>#N/A</v>
      </c>
      <c r="IY58" s="13" t="e">
        <f t="shared" si="152"/>
        <v>#N/A</v>
      </c>
      <c r="IZ58" s="13" t="e">
        <f t="shared" si="153"/>
        <v>#N/A</v>
      </c>
      <c r="JA58" s="17" t="e">
        <v>#N/A</v>
      </c>
      <c r="JB58" s="17" t="e">
        <v>#N/A</v>
      </c>
      <c r="JC58" s="17" t="e">
        <v>#N/A</v>
      </c>
      <c r="JD58" s="17" t="e">
        <v>#N/A</v>
      </c>
      <c r="JE58" s="17" t="e">
        <v>#N/A</v>
      </c>
      <c r="JF58" s="17" t="e">
        <v>#N/A</v>
      </c>
      <c r="JG58" s="17" t="e">
        <v>#N/A</v>
      </c>
      <c r="JH58" s="13" t="e">
        <f t="shared" si="74"/>
        <v>#N/A</v>
      </c>
      <c r="JI58" s="13" t="e">
        <f t="shared" si="75"/>
        <v>#N/A</v>
      </c>
      <c r="JJ58" s="13" t="e">
        <f t="shared" si="76"/>
        <v>#N/A</v>
      </c>
      <c r="JK58" s="13" t="e">
        <f t="shared" si="77"/>
        <v>#N/A</v>
      </c>
      <c r="JL58" s="13" t="e">
        <f t="shared" si="78"/>
        <v>#N/A</v>
      </c>
      <c r="JM58" s="13" t="e">
        <f t="shared" si="79"/>
        <v>#N/A</v>
      </c>
      <c r="JN58" s="1">
        <v>62</v>
      </c>
      <c r="JO58" s="1">
        <v>41</v>
      </c>
      <c r="JP58" s="1">
        <v>6</v>
      </c>
      <c r="JQ58" s="1">
        <v>14</v>
      </c>
      <c r="JR58" s="1">
        <v>1</v>
      </c>
      <c r="JS58" s="1">
        <v>0</v>
      </c>
      <c r="JT58" s="11">
        <f t="shared" si="80"/>
        <v>0.66129032258064513</v>
      </c>
      <c r="JU58" s="11">
        <f t="shared" si="81"/>
        <v>9.6774193548387094E-2</v>
      </c>
      <c r="JV58" s="11">
        <f t="shared" si="82"/>
        <v>0.22580645161290322</v>
      </c>
      <c r="JW58" s="11">
        <f t="shared" si="83"/>
        <v>1.6129032258064516E-2</v>
      </c>
      <c r="JX58" s="11">
        <f t="shared" si="84"/>
        <v>0</v>
      </c>
      <c r="JY58" s="29">
        <f>(JN58/J58)*100000</f>
        <v>7.466119472362112</v>
      </c>
      <c r="JZ58" s="9">
        <v>7315465</v>
      </c>
      <c r="KA58" s="9"/>
      <c r="KB58" s="9">
        <v>102269</v>
      </c>
      <c r="KC58" s="9"/>
      <c r="KD58" s="9"/>
      <c r="KE58" s="9"/>
      <c r="KF58" s="9"/>
      <c r="KG58" s="9"/>
      <c r="KH58" s="9">
        <f t="shared" si="85"/>
        <v>0</v>
      </c>
      <c r="KI58" s="9">
        <f t="shared" si="86"/>
        <v>102269</v>
      </c>
      <c r="KJ58" s="9">
        <f t="shared" si="87"/>
        <v>7417734</v>
      </c>
      <c r="KK58" t="e">
        <v>#N/A</v>
      </c>
      <c r="KL58" s="8" t="e">
        <v>#N/A</v>
      </c>
      <c r="KM58" s="8" t="e">
        <v>#N/A</v>
      </c>
      <c r="KN58" s="8" t="e">
        <v>#N/A</v>
      </c>
      <c r="KO58" s="8" t="e">
        <v>#N/A</v>
      </c>
      <c r="KP58" s="8" t="e">
        <v>#N/A</v>
      </c>
      <c r="KQ58" s="8" t="e">
        <v>#N/A</v>
      </c>
      <c r="KR58" s="8" t="e">
        <v>#N/A</v>
      </c>
      <c r="KS58" s="8" t="e">
        <v>#N/A</v>
      </c>
      <c r="KT58" s="13" t="e">
        <f t="shared" si="154"/>
        <v>#N/A</v>
      </c>
      <c r="KU58" s="13" t="e">
        <f t="shared" si="155"/>
        <v>#N/A</v>
      </c>
      <c r="KV58" s="13" t="e">
        <f t="shared" si="156"/>
        <v>#N/A</v>
      </c>
      <c r="KW58" s="13" t="e">
        <f t="shared" si="157"/>
        <v>#N/A</v>
      </c>
      <c r="KX58" s="17" t="e">
        <v>#N/A</v>
      </c>
      <c r="KY58" s="15" t="e">
        <f t="shared" si="158"/>
        <v>#N/A</v>
      </c>
      <c r="KZ58" s="8" t="e">
        <v>#N/A</v>
      </c>
      <c r="LA58" s="8" t="e">
        <v>#N/A</v>
      </c>
      <c r="LB58" s="8" t="e">
        <v>#N/A</v>
      </c>
      <c r="LC58" s="8" t="e">
        <v>#N/A</v>
      </c>
      <c r="LD58" s="8" t="e">
        <v>#N/A</v>
      </c>
      <c r="LE58" s="8" t="e">
        <v>#N/A</v>
      </c>
      <c r="LF58" s="13" t="e">
        <f t="shared" si="159"/>
        <v>#N/A</v>
      </c>
      <c r="LG58" s="13" t="e">
        <f t="shared" si="160"/>
        <v>#N/A</v>
      </c>
      <c r="LH58" s="13" t="e">
        <f t="shared" si="161"/>
        <v>#N/A</v>
      </c>
      <c r="LI58" s="13" t="e">
        <f t="shared" si="162"/>
        <v>#N/A</v>
      </c>
      <c r="LJ58" s="13" t="e">
        <f t="shared" si="163"/>
        <v>#N/A</v>
      </c>
      <c r="LK58" s="17" t="e">
        <v>#N/A</v>
      </c>
      <c r="LL58" s="17" t="e">
        <v>#N/A</v>
      </c>
      <c r="LM58" s="13" t="e">
        <f t="shared" si="195"/>
        <v>#N/A</v>
      </c>
      <c r="LN58" s="27" t="e">
        <v>#N/A</v>
      </c>
      <c r="LO58" s="27" t="e">
        <v>#N/A</v>
      </c>
      <c r="LP58" s="27" t="e">
        <v>#N/A</v>
      </c>
      <c r="LQ58" s="27" t="e">
        <v>#N/A</v>
      </c>
      <c r="LR58" s="27" t="e">
        <v>#N/A</v>
      </c>
      <c r="LS58" s="11" t="e">
        <f t="shared" si="90"/>
        <v>#N/A</v>
      </c>
      <c r="LT58" s="11" t="e">
        <f t="shared" si="91"/>
        <v>#N/A</v>
      </c>
      <c r="LU58" s="11" t="e">
        <f t="shared" si="92"/>
        <v>#N/A</v>
      </c>
      <c r="LV58" s="11" t="e">
        <f t="shared" si="93"/>
        <v>#N/A</v>
      </c>
      <c r="LW58" s="11" t="e">
        <f t="shared" si="94"/>
        <v>#N/A</v>
      </c>
      <c r="LX58" s="25">
        <v>405.40487606189998</v>
      </c>
      <c r="LY58" s="25">
        <v>295.88566820670002</v>
      </c>
      <c r="LZ58" s="25">
        <v>109.51920785519999</v>
      </c>
      <c r="MA58" s="25">
        <v>2048.9122086266502</v>
      </c>
      <c r="MB58" s="22">
        <v>0.72985226788817004</v>
      </c>
      <c r="MC58" s="22">
        <v>0.97617978447917797</v>
      </c>
      <c r="MD58" s="1">
        <v>366</v>
      </c>
      <c r="ME58" s="1">
        <v>105</v>
      </c>
      <c r="MF58" s="1">
        <v>254</v>
      </c>
      <c r="MG58" s="1">
        <v>7</v>
      </c>
      <c r="MH58" s="1">
        <v>0</v>
      </c>
      <c r="MI58" s="1">
        <v>0</v>
      </c>
      <c r="MJ58" s="11">
        <f t="shared" si="95"/>
        <v>0.28688524590163933</v>
      </c>
      <c r="MK58" s="11">
        <f t="shared" si="96"/>
        <v>0.69398907103825136</v>
      </c>
      <c r="ML58" s="11">
        <f t="shared" si="97"/>
        <v>1.912568306010929E-2</v>
      </c>
      <c r="MM58" s="11">
        <f t="shared" si="98"/>
        <v>0</v>
      </c>
      <c r="MN58" s="11">
        <f t="shared" si="99"/>
        <v>0</v>
      </c>
      <c r="MO58" s="26" t="e">
        <v>#N/A</v>
      </c>
      <c r="MP58" s="26" t="e">
        <v>#N/A</v>
      </c>
      <c r="MQ58" s="26" t="e">
        <v>#N/A</v>
      </c>
      <c r="MR58" s="26" t="e">
        <v>#N/A</v>
      </c>
      <c r="MS58" s="9">
        <v>1079469.9924658299</v>
      </c>
      <c r="MT58" s="9">
        <v>93394.993000000002</v>
      </c>
      <c r="MU58" s="9">
        <v>4946.2</v>
      </c>
      <c r="MV58" s="9">
        <v>1048852.8239740001</v>
      </c>
      <c r="MW58" s="9">
        <v>2226664.0094398302</v>
      </c>
      <c r="MX58" s="13">
        <v>6.6000000000000003E-2</v>
      </c>
      <c r="MY58" s="13">
        <v>0.106</v>
      </c>
      <c r="MZ58" s="13">
        <v>0.20800000000000002</v>
      </c>
      <c r="NA58" s="13">
        <v>0.11749999999999999</v>
      </c>
      <c r="NB58" s="13">
        <v>0.35950000000000004</v>
      </c>
      <c r="NC58" s="8">
        <v>1642</v>
      </c>
      <c r="ND58" s="8">
        <v>2588</v>
      </c>
      <c r="NE58" s="8">
        <v>772</v>
      </c>
      <c r="NF58" s="8">
        <v>844</v>
      </c>
      <c r="NG58" s="8">
        <v>3504</v>
      </c>
      <c r="NH58" s="38">
        <f t="shared" si="100"/>
        <v>0.1756149732620321</v>
      </c>
      <c r="NI58" s="38">
        <f t="shared" si="101"/>
        <v>0.27679144385026738</v>
      </c>
      <c r="NJ58" s="38">
        <f t="shared" si="102"/>
        <v>8.2566844919786095E-2</v>
      </c>
      <c r="NK58" s="38">
        <f t="shared" si="103"/>
        <v>9.0267379679144388E-2</v>
      </c>
      <c r="NL58" s="38">
        <f t="shared" si="104"/>
        <v>0.37475935828877005</v>
      </c>
      <c r="NM58" s="8" t="e">
        <v>#N/A</v>
      </c>
      <c r="NN58" s="8" t="e">
        <v>#N/A</v>
      </c>
      <c r="NO58" s="11" t="e">
        <f t="shared" si="105"/>
        <v>#N/A</v>
      </c>
      <c r="NP58" s="13">
        <v>0.23</v>
      </c>
      <c r="NQ58" s="13">
        <v>0.254</v>
      </c>
      <c r="NR58" s="13" t="e">
        <v>#N/A</v>
      </c>
      <c r="NS58" s="9">
        <v>914</v>
      </c>
      <c r="NT58" s="39">
        <v>111.73799</v>
      </c>
      <c r="NU58" s="8">
        <v>3255</v>
      </c>
      <c r="NV58" s="16">
        <v>398.17829</v>
      </c>
      <c r="NW58" s="8" t="e">
        <v>#N/A</v>
      </c>
      <c r="NX58" s="25" t="e">
        <v>#N/A</v>
      </c>
      <c r="NY58" s="39" t="e">
        <v>#N/A</v>
      </c>
    </row>
    <row r="59" spans="1:389" x14ac:dyDescent="0.25">
      <c r="A59" s="3" t="s">
        <v>49</v>
      </c>
      <c r="B59" s="3" t="s">
        <v>4</v>
      </c>
      <c r="C59" s="3" t="s">
        <v>80</v>
      </c>
      <c r="D59" s="3" t="s">
        <v>96</v>
      </c>
      <c r="E59" s="3" t="s">
        <v>23</v>
      </c>
      <c r="F59" s="3" t="s">
        <v>24</v>
      </c>
      <c r="G59" s="3">
        <v>39061</v>
      </c>
      <c r="H59" s="3">
        <v>2021</v>
      </c>
      <c r="I59" s="3" t="str">
        <f t="shared" si="53"/>
        <v>Sum of 2021</v>
      </c>
      <c r="J59" s="8">
        <v>827564</v>
      </c>
      <c r="K59" s="8">
        <v>826139</v>
      </c>
      <c r="L59" s="8">
        <v>189830</v>
      </c>
      <c r="M59" s="8">
        <v>201967</v>
      </c>
      <c r="N59" s="8">
        <v>301757</v>
      </c>
      <c r="O59" s="8">
        <v>132585</v>
      </c>
      <c r="P59" s="13">
        <f t="shared" si="106"/>
        <v>0.22977973440304839</v>
      </c>
      <c r="Q59" s="13">
        <f t="shared" si="107"/>
        <v>0.24447096675014737</v>
      </c>
      <c r="R59" s="13">
        <f t="shared" si="108"/>
        <v>0.36526177798167137</v>
      </c>
      <c r="S59" s="13">
        <f t="shared" si="109"/>
        <v>0.16048752086513288</v>
      </c>
      <c r="T59" s="15">
        <v>36.9</v>
      </c>
      <c r="U59" s="15">
        <v>35.6</v>
      </c>
      <c r="V59" s="15">
        <v>38.299999999999997</v>
      </c>
      <c r="W59" s="17">
        <v>525554</v>
      </c>
      <c r="X59" s="17">
        <v>205035</v>
      </c>
      <c r="Y59" s="17">
        <v>22443</v>
      </c>
      <c r="Z59" s="17">
        <v>4199</v>
      </c>
      <c r="AA59" s="17">
        <v>36763</v>
      </c>
      <c r="AB59" s="17">
        <v>32145</v>
      </c>
      <c r="AC59" s="17">
        <v>300585</v>
      </c>
      <c r="AD59" s="13">
        <f t="shared" si="196"/>
        <v>0.63615686948564343</v>
      </c>
      <c r="AE59" s="13">
        <f t="shared" si="197"/>
        <v>0.24818462752636058</v>
      </c>
      <c r="AF59" s="13">
        <f t="shared" si="198"/>
        <v>2.71661306390329E-2</v>
      </c>
      <c r="AG59" s="13">
        <f t="shared" si="199"/>
        <v>5.0826797911731562E-3</v>
      </c>
      <c r="AH59" s="13">
        <f t="shared" si="200"/>
        <v>4.4499775461514346E-2</v>
      </c>
      <c r="AI59" s="13">
        <f t="shared" si="201"/>
        <v>3.8909917096275566E-2</v>
      </c>
      <c r="AJ59" s="13">
        <f t="shared" si="202"/>
        <v>0.36384313051435652</v>
      </c>
      <c r="AK59" s="17">
        <v>353674</v>
      </c>
      <c r="AL59" s="17">
        <v>127365</v>
      </c>
      <c r="AM59" s="17">
        <v>118066</v>
      </c>
      <c r="AN59" s="17">
        <v>44379</v>
      </c>
      <c r="AO59" s="17">
        <v>63864</v>
      </c>
      <c r="AP59" s="13">
        <f t="shared" si="110"/>
        <v>0.36011977131482664</v>
      </c>
      <c r="AQ59" s="13">
        <f t="shared" si="164"/>
        <v>0.33382719679705042</v>
      </c>
      <c r="AR59" s="13">
        <f t="shared" si="165"/>
        <v>0.12547996177270593</v>
      </c>
      <c r="AS59" s="13">
        <f t="shared" si="166"/>
        <v>0.18057307011541701</v>
      </c>
      <c r="AT59" s="19">
        <v>2.2799999999999998</v>
      </c>
      <c r="AU59" s="17">
        <v>774265</v>
      </c>
      <c r="AV59" s="17">
        <v>720672</v>
      </c>
      <c r="AW59" s="17">
        <v>16423</v>
      </c>
      <c r="AX59" s="17">
        <v>17581</v>
      </c>
      <c r="AY59" s="17">
        <v>10890</v>
      </c>
      <c r="AZ59" s="17">
        <v>8699</v>
      </c>
      <c r="BA59" s="13">
        <f t="shared" si="167"/>
        <v>0.93078209656900412</v>
      </c>
      <c r="BB59" s="13">
        <f t="shared" si="168"/>
        <v>2.1211084060366928E-2</v>
      </c>
      <c r="BC59" s="13">
        <f t="shared" si="169"/>
        <v>2.2706696027845762E-2</v>
      </c>
      <c r="BD59" s="13">
        <f t="shared" si="170"/>
        <v>1.4064951922145519E-2</v>
      </c>
      <c r="BE59" s="13">
        <f t="shared" si="171"/>
        <v>1.1235171420637636E-2</v>
      </c>
      <c r="BF59" s="13">
        <f t="shared" si="9"/>
        <v>6.9217903430995847E-2</v>
      </c>
      <c r="BG59" s="17">
        <v>817129</v>
      </c>
      <c r="BH59" s="17">
        <v>696060</v>
      </c>
      <c r="BI59" s="17">
        <v>81954</v>
      </c>
      <c r="BJ59" s="17">
        <v>20464</v>
      </c>
      <c r="BK59" s="17">
        <v>14593</v>
      </c>
      <c r="BL59" s="17">
        <v>4058</v>
      </c>
      <c r="BM59" s="13">
        <f t="shared" si="111"/>
        <v>0.85183612379440699</v>
      </c>
      <c r="BN59" s="13">
        <f t="shared" si="172"/>
        <v>0.10029505745114908</v>
      </c>
      <c r="BO59" s="13">
        <f t="shared" si="173"/>
        <v>2.5043781336851343E-2</v>
      </c>
      <c r="BP59" s="13">
        <f t="shared" si="174"/>
        <v>1.7858869285021093E-2</v>
      </c>
      <c r="BQ59" s="13">
        <f t="shared" si="175"/>
        <v>4.9661681325714789E-3</v>
      </c>
      <c r="BR59" s="13">
        <f t="shared" si="56"/>
        <v>0.14816387620559299</v>
      </c>
      <c r="BS59" s="17">
        <v>593407</v>
      </c>
      <c r="BT59" s="17">
        <v>177876</v>
      </c>
      <c r="BU59" s="17">
        <v>7132</v>
      </c>
      <c r="BV59" s="17">
        <v>47724</v>
      </c>
      <c r="BW59" s="13">
        <f t="shared" si="112"/>
        <v>0.7182895372328385</v>
      </c>
      <c r="BX59" s="13">
        <f t="shared" si="176"/>
        <v>0.21531001441646019</v>
      </c>
      <c r="BY59" s="13">
        <f t="shared" si="177"/>
        <v>8.63292980963252E-3</v>
      </c>
      <c r="BZ59" s="13">
        <f t="shared" si="178"/>
        <v>5.7767518541068756E-2</v>
      </c>
      <c r="CA59" s="13">
        <f t="shared" si="113"/>
        <v>0.28171046276716144</v>
      </c>
      <c r="CB59" s="8">
        <v>807782</v>
      </c>
      <c r="CC59" s="8">
        <v>126332</v>
      </c>
      <c r="CD59" s="13">
        <f t="shared" si="114"/>
        <v>0.15639368047319699</v>
      </c>
      <c r="CE59" s="8">
        <v>187032</v>
      </c>
      <c r="CF59" s="8">
        <v>42908</v>
      </c>
      <c r="CG59" s="13">
        <f t="shared" si="115"/>
        <v>0.22941528722357671</v>
      </c>
      <c r="CH59" s="5">
        <v>64065</v>
      </c>
      <c r="CI59" s="5">
        <f>CH59*VLOOKUP(H59,'R-CPI-U-RS'!$A$44:$O$54,15,FALSE)</f>
        <v>74223.603456913828</v>
      </c>
      <c r="CJ59" s="5">
        <v>88836771</v>
      </c>
      <c r="CK59" s="5">
        <v>81354846</v>
      </c>
      <c r="CL59" s="9">
        <v>20857</v>
      </c>
      <c r="CM59" s="9">
        <v>9849</v>
      </c>
      <c r="CN59" s="9">
        <v>3969</v>
      </c>
      <c r="CO59" s="9">
        <v>3041</v>
      </c>
      <c r="CP59" s="9">
        <v>2412</v>
      </c>
      <c r="CQ59" s="9">
        <v>806</v>
      </c>
      <c r="CR59" s="9">
        <v>539</v>
      </c>
      <c r="CS59" s="9">
        <v>283</v>
      </c>
      <c r="CT59" s="20">
        <v>32540095000</v>
      </c>
      <c r="CU59" s="20">
        <f>CT59*VLOOKUP(H59,'R-CPI-U-RS'!$A$44:$P$54,16,FALSE)</f>
        <v>36623909527.805618</v>
      </c>
      <c r="CV59" s="9">
        <v>1654</v>
      </c>
      <c r="CW59" s="9">
        <v>704152</v>
      </c>
      <c r="CX59" s="9">
        <v>50347</v>
      </c>
      <c r="CY59" s="9">
        <v>24947</v>
      </c>
      <c r="CZ59" s="9">
        <v>27763</v>
      </c>
      <c r="DA59" s="11">
        <f t="shared" si="116"/>
        <v>0.87232922328665807</v>
      </c>
      <c r="DB59" s="11">
        <f t="shared" si="117"/>
        <v>6.237170299141858E-2</v>
      </c>
      <c r="DC59" s="11">
        <f t="shared" si="118"/>
        <v>3.0905255020694765E-2</v>
      </c>
      <c r="DD59" s="11">
        <f t="shared" si="119"/>
        <v>3.4393818701228554E-2</v>
      </c>
      <c r="DE59" s="9">
        <v>493367</v>
      </c>
      <c r="DF59" s="9">
        <v>399314</v>
      </c>
      <c r="DG59" s="9">
        <v>0</v>
      </c>
      <c r="DH59" s="9">
        <v>85</v>
      </c>
      <c r="DI59" s="9">
        <v>1638</v>
      </c>
      <c r="DJ59" s="9">
        <v>21055</v>
      </c>
      <c r="DK59" s="9">
        <v>43635</v>
      </c>
      <c r="DL59" s="9">
        <v>25379</v>
      </c>
      <c r="DM59" s="9">
        <v>40032</v>
      </c>
      <c r="DN59" s="9">
        <v>13684</v>
      </c>
      <c r="DO59" s="9">
        <v>12824</v>
      </c>
      <c r="DP59" s="9">
        <v>32190</v>
      </c>
      <c r="DQ59" s="9">
        <v>7713</v>
      </c>
      <c r="DR59" s="9">
        <v>38789</v>
      </c>
      <c r="DS59" s="9">
        <v>51433</v>
      </c>
      <c r="DT59" s="9">
        <v>33863</v>
      </c>
      <c r="DU59" s="9">
        <v>11233</v>
      </c>
      <c r="DV59" s="9">
        <v>91439</v>
      </c>
      <c r="DW59" s="9">
        <v>9639</v>
      </c>
      <c r="DX59" s="9">
        <v>40384</v>
      </c>
      <c r="DY59" s="9">
        <v>18341</v>
      </c>
      <c r="DZ59" s="9">
        <v>5</v>
      </c>
      <c r="EA59" s="9">
        <f t="shared" si="183"/>
        <v>64775</v>
      </c>
      <c r="EB59" s="9">
        <f t="shared" si="184"/>
        <v>39903</v>
      </c>
      <c r="EC59" s="9">
        <f t="shared" si="185"/>
        <v>124085</v>
      </c>
      <c r="ED59" s="9">
        <f t="shared" si="186"/>
        <v>102672</v>
      </c>
      <c r="EE59" s="9">
        <f t="shared" si="187"/>
        <v>80733</v>
      </c>
      <c r="EF59" s="9">
        <f t="shared" si="188"/>
        <v>81193</v>
      </c>
      <c r="EG59" s="11">
        <f t="shared" si="189"/>
        <v>0.13129171590317149</v>
      </c>
      <c r="EH59" s="11">
        <f t="shared" si="190"/>
        <v>8.0878940018282539E-2</v>
      </c>
      <c r="EI59" s="11">
        <f t="shared" si="191"/>
        <v>0.25150648503041345</v>
      </c>
      <c r="EJ59" s="11">
        <f t="shared" si="192"/>
        <v>0.20810471717808446</v>
      </c>
      <c r="EK59" s="11">
        <f t="shared" si="193"/>
        <v>0.16363680586662666</v>
      </c>
      <c r="EL59" s="11">
        <f t="shared" si="194"/>
        <v>0.16456917467118798</v>
      </c>
      <c r="EM59" s="9">
        <v>656834</v>
      </c>
      <c r="EN59" s="9">
        <v>434964</v>
      </c>
      <c r="EO59" s="14">
        <f t="shared" si="120"/>
        <v>0.66221297923067324</v>
      </c>
      <c r="EP59" s="9">
        <v>420006</v>
      </c>
      <c r="EQ59" s="9">
        <v>399314</v>
      </c>
      <c r="ER59" s="11">
        <f t="shared" si="58"/>
        <v>4.9265962867197137E-2</v>
      </c>
      <c r="ES59" s="9">
        <v>63869</v>
      </c>
      <c r="ET59" s="9">
        <v>559932</v>
      </c>
      <c r="EU59" s="9">
        <v>39607</v>
      </c>
      <c r="EV59" s="9">
        <v>144434</v>
      </c>
      <c r="EW59" s="9">
        <v>144687</v>
      </c>
      <c r="EX59" s="9">
        <v>91369</v>
      </c>
      <c r="EY59" s="9">
        <v>139835</v>
      </c>
      <c r="EZ59" s="13">
        <f t="shared" si="121"/>
        <v>7.0735375009822618E-2</v>
      </c>
      <c r="FA59" s="13">
        <f t="shared" si="122"/>
        <v>0.25794917954323027</v>
      </c>
      <c r="FB59" s="13">
        <f t="shared" si="123"/>
        <v>0.25840102012387217</v>
      </c>
      <c r="FC59" s="13">
        <f t="shared" si="124"/>
        <v>0.16317874313309474</v>
      </c>
      <c r="FD59" s="13">
        <f t="shared" si="125"/>
        <v>0.24973568218998021</v>
      </c>
      <c r="FE59" s="13">
        <f t="shared" si="126"/>
        <v>0.41291442532307499</v>
      </c>
      <c r="FF59" s="9">
        <v>162</v>
      </c>
      <c r="FG59" s="9">
        <v>51372</v>
      </c>
      <c r="FH59" s="9">
        <v>15795</v>
      </c>
      <c r="FI59" s="9">
        <v>562</v>
      </c>
      <c r="FJ59" s="9">
        <v>1022</v>
      </c>
      <c r="FK59" s="9">
        <f t="shared" si="59"/>
        <v>51534</v>
      </c>
      <c r="FL59" s="9">
        <f t="shared" si="60"/>
        <v>16357</v>
      </c>
      <c r="FM59" s="9">
        <f t="shared" si="61"/>
        <v>1022</v>
      </c>
      <c r="FN59" s="9">
        <v>258606</v>
      </c>
      <c r="FO59" s="9">
        <v>130038</v>
      </c>
      <c r="FP59" s="9">
        <v>242896</v>
      </c>
      <c r="FQ59" s="9">
        <f t="shared" si="62"/>
        <v>128568</v>
      </c>
      <c r="FR59" s="8">
        <v>380375</v>
      </c>
      <c r="FS59" s="8">
        <v>26701</v>
      </c>
      <c r="FT59" s="13">
        <f t="shared" si="127"/>
        <v>7.0196516595464997E-2</v>
      </c>
      <c r="FU59" s="8">
        <v>353674</v>
      </c>
      <c r="FV59" s="8">
        <v>210599</v>
      </c>
      <c r="FW59" s="8">
        <v>143075</v>
      </c>
      <c r="FX59" s="13">
        <f t="shared" si="128"/>
        <v>0.59546079157642351</v>
      </c>
      <c r="FY59" s="13">
        <f t="shared" si="129"/>
        <v>0.40453920842357649</v>
      </c>
      <c r="FZ59" s="17">
        <v>36868</v>
      </c>
      <c r="GA59" s="17">
        <v>62878</v>
      </c>
      <c r="GB59" s="17">
        <v>104003</v>
      </c>
      <c r="GC59" s="17">
        <v>83229</v>
      </c>
      <c r="GD59" s="17">
        <v>93397</v>
      </c>
      <c r="GE59" s="13">
        <f t="shared" si="63"/>
        <v>9.6925402563259946E-2</v>
      </c>
      <c r="GF59" s="13">
        <f t="shared" si="64"/>
        <v>0.16530529083141637</v>
      </c>
      <c r="GG59" s="13">
        <f t="shared" si="65"/>
        <v>0.27342228064410123</v>
      </c>
      <c r="GH59" s="13">
        <f t="shared" si="66"/>
        <v>0.2188077555044364</v>
      </c>
      <c r="GI59" s="13">
        <f t="shared" si="67"/>
        <v>0.24553927045678606</v>
      </c>
      <c r="GJ59">
        <v>1962</v>
      </c>
      <c r="GK59" s="8">
        <v>240321</v>
      </c>
      <c r="GL59" s="8">
        <v>43994</v>
      </c>
      <c r="GM59" s="8">
        <v>51497</v>
      </c>
      <c r="GN59" s="8">
        <v>42157</v>
      </c>
      <c r="GO59" s="8">
        <v>2406</v>
      </c>
      <c r="GP59" s="13">
        <f t="shared" si="130"/>
        <v>0.63180019717384162</v>
      </c>
      <c r="GQ59" s="13">
        <f t="shared" si="131"/>
        <v>0.11565954650016431</v>
      </c>
      <c r="GR59" s="13">
        <f t="shared" si="132"/>
        <v>0.13538481761419652</v>
      </c>
      <c r="GS59" s="13">
        <f t="shared" si="133"/>
        <v>0.1108301018731515</v>
      </c>
      <c r="GT59" s="13">
        <f t="shared" si="134"/>
        <v>6.3253368386460727E-3</v>
      </c>
      <c r="GU59" s="21">
        <v>227220.24691201601</v>
      </c>
      <c r="GV59" s="21">
        <f>GU59*VLOOKUP(H59,'R-CPI-U-RS'!$A$44:$O$54,15,FALSE)</f>
        <v>263249.9103126438</v>
      </c>
      <c r="GW59" s="9">
        <v>742</v>
      </c>
      <c r="GX59" s="9">
        <v>10</v>
      </c>
      <c r="GY59" s="9">
        <v>13</v>
      </c>
      <c r="GZ59" s="9">
        <v>1157</v>
      </c>
      <c r="HA59" s="9">
        <f t="shared" si="69"/>
        <v>1180</v>
      </c>
      <c r="HB59" s="8">
        <v>42076</v>
      </c>
      <c r="HC59" s="8">
        <v>128554</v>
      </c>
      <c r="HD59" s="8">
        <v>93848</v>
      </c>
      <c r="HE59" s="8">
        <v>84799</v>
      </c>
      <c r="HF59" s="8">
        <v>4397</v>
      </c>
      <c r="HG59" s="13">
        <f t="shared" si="135"/>
        <v>0.11896831545434496</v>
      </c>
      <c r="HH59" s="13">
        <f t="shared" si="179"/>
        <v>0.36348162432070213</v>
      </c>
      <c r="HI59" s="13">
        <f t="shared" si="180"/>
        <v>0.26535170807014369</v>
      </c>
      <c r="HJ59" s="13">
        <f t="shared" si="181"/>
        <v>0.23976599919700062</v>
      </c>
      <c r="HK59" s="13">
        <f t="shared" si="182"/>
        <v>1.2432352957808604E-2</v>
      </c>
      <c r="HL59" s="5">
        <v>1019</v>
      </c>
      <c r="HM59" s="5">
        <f>HL59*VLOOKUP(H59,'R-CPI-U-RS'!$A$44:$O$54,15,FALSE)</f>
        <v>1180.5799098196394</v>
      </c>
      <c r="HN59" s="17">
        <v>47770</v>
      </c>
      <c r="HO59" s="17">
        <v>83978</v>
      </c>
      <c r="HP59" s="17">
        <v>38854</v>
      </c>
      <c r="HQ59" s="17">
        <v>14401</v>
      </c>
      <c r="HR59" s="17">
        <v>23868</v>
      </c>
      <c r="HS59" s="17">
        <v>1728</v>
      </c>
      <c r="HT59" s="13">
        <f t="shared" si="136"/>
        <v>0.22682918722311121</v>
      </c>
      <c r="HU59" s="13">
        <f t="shared" si="137"/>
        <v>0.39875782885958622</v>
      </c>
      <c r="HV59" s="13">
        <f t="shared" si="138"/>
        <v>0.18449280385946751</v>
      </c>
      <c r="HW59" s="13">
        <f t="shared" si="139"/>
        <v>6.8381141410927881E-2</v>
      </c>
      <c r="HX59" s="13">
        <f t="shared" si="140"/>
        <v>0.11333387148087123</v>
      </c>
      <c r="HY59" s="13">
        <f t="shared" si="141"/>
        <v>8.2051671660359256E-3</v>
      </c>
      <c r="HZ59" s="13">
        <v>0.16500000000000001</v>
      </c>
      <c r="IA59" s="17">
        <v>5071</v>
      </c>
      <c r="IB59" s="17">
        <v>31820</v>
      </c>
      <c r="IC59" s="17">
        <v>31624</v>
      </c>
      <c r="ID59" s="17">
        <v>18732</v>
      </c>
      <c r="IE59" s="17">
        <v>46160</v>
      </c>
      <c r="IF59" s="17">
        <v>9668</v>
      </c>
      <c r="IG59" s="13">
        <f t="shared" si="142"/>
        <v>3.5442949502009435E-2</v>
      </c>
      <c r="IH59" s="13">
        <f t="shared" si="143"/>
        <v>0.22240083872095054</v>
      </c>
      <c r="II59" s="13">
        <f t="shared" si="144"/>
        <v>0.22103092783505154</v>
      </c>
      <c r="IJ59" s="13">
        <f t="shared" si="145"/>
        <v>0.1309243403809191</v>
      </c>
      <c r="IK59" s="13">
        <f t="shared" si="146"/>
        <v>0.32262799231172462</v>
      </c>
      <c r="IL59" s="13">
        <f t="shared" si="147"/>
        <v>6.7572951249344745E-2</v>
      </c>
      <c r="IM59" s="13">
        <v>0.29399999999999998</v>
      </c>
      <c r="IN59" s="17">
        <v>498987</v>
      </c>
      <c r="IO59" s="17">
        <v>369586</v>
      </c>
      <c r="IP59" s="17">
        <v>28832</v>
      </c>
      <c r="IQ59" s="17">
        <v>7922</v>
      </c>
      <c r="IR59" s="17">
        <v>8588</v>
      </c>
      <c r="IS59" s="17">
        <v>6604</v>
      </c>
      <c r="IT59" s="17">
        <v>77455</v>
      </c>
      <c r="IU59" s="13">
        <f t="shared" si="148"/>
        <v>0.74067260269305613</v>
      </c>
      <c r="IV59" s="13">
        <f t="shared" si="149"/>
        <v>5.778106443654845E-2</v>
      </c>
      <c r="IW59" s="13">
        <f t="shared" si="150"/>
        <v>1.5876165110513901E-2</v>
      </c>
      <c r="IX59" s="13">
        <f t="shared" si="151"/>
        <v>1.7210869221041831E-2</v>
      </c>
      <c r="IY59" s="13">
        <f t="shared" si="152"/>
        <v>1.3234813732622292E-2</v>
      </c>
      <c r="IZ59" s="13">
        <f t="shared" si="153"/>
        <v>0.15522448480621739</v>
      </c>
      <c r="JA59" s="17">
        <v>498987</v>
      </c>
      <c r="JB59" s="17">
        <v>369586</v>
      </c>
      <c r="JC59" s="17">
        <v>28832</v>
      </c>
      <c r="JD59" s="17">
        <v>7922</v>
      </c>
      <c r="JE59" s="17">
        <v>9483</v>
      </c>
      <c r="JF59" s="17">
        <v>5709</v>
      </c>
      <c r="JG59" s="17">
        <v>77455</v>
      </c>
      <c r="JH59" s="13">
        <f t="shared" si="74"/>
        <v>0.74067260269305613</v>
      </c>
      <c r="JI59" s="13">
        <f t="shared" si="75"/>
        <v>5.778106443654845E-2</v>
      </c>
      <c r="JJ59" s="13">
        <f t="shared" si="76"/>
        <v>1.5876165110513901E-2</v>
      </c>
      <c r="JK59" s="13">
        <f t="shared" si="77"/>
        <v>1.9004503123327861E-2</v>
      </c>
      <c r="JL59" s="13">
        <f t="shared" si="78"/>
        <v>1.1441179830336261E-2</v>
      </c>
      <c r="JM59" s="13">
        <f t="shared" si="79"/>
        <v>0.15522448480621739</v>
      </c>
      <c r="JN59" s="1">
        <v>72</v>
      </c>
      <c r="JO59" s="1">
        <v>41</v>
      </c>
      <c r="JP59" s="1">
        <v>10</v>
      </c>
      <c r="JQ59" s="1">
        <v>17</v>
      </c>
      <c r="JR59" s="1">
        <v>4</v>
      </c>
      <c r="JS59" s="1">
        <v>0</v>
      </c>
      <c r="JT59" s="11">
        <f t="shared" si="80"/>
        <v>0.56944444444444442</v>
      </c>
      <c r="JU59" s="11">
        <f t="shared" si="81"/>
        <v>0.1388888888888889</v>
      </c>
      <c r="JV59" s="11">
        <f t="shared" si="82"/>
        <v>0.2361111111111111</v>
      </c>
      <c r="JW59" s="11">
        <f t="shared" si="83"/>
        <v>5.5555555555555552E-2</v>
      </c>
      <c r="JX59" s="11">
        <f t="shared" si="84"/>
        <v>0</v>
      </c>
      <c r="JY59" s="29">
        <f>(JN59/J59)*100000</f>
        <v>8.7002334562644101</v>
      </c>
      <c r="JZ59" s="9">
        <v>9600324</v>
      </c>
      <c r="KA59" s="9"/>
      <c r="KB59" s="9">
        <v>130356</v>
      </c>
      <c r="KC59" s="9"/>
      <c r="KD59" s="9"/>
      <c r="KE59" s="9"/>
      <c r="KF59" s="9"/>
      <c r="KG59" s="9"/>
      <c r="KH59" s="9">
        <f t="shared" si="85"/>
        <v>0</v>
      </c>
      <c r="KI59" s="9">
        <f t="shared" si="86"/>
        <v>130356</v>
      </c>
      <c r="KJ59" s="9">
        <f t="shared" si="87"/>
        <v>9730680</v>
      </c>
      <c r="KK59" t="e">
        <v>#N/A</v>
      </c>
      <c r="KL59" s="8" t="e">
        <v>#N/A</v>
      </c>
      <c r="KM59" s="8" t="e">
        <v>#N/A</v>
      </c>
      <c r="KN59" s="8" t="e">
        <v>#N/A</v>
      </c>
      <c r="KO59" s="8">
        <v>324937</v>
      </c>
      <c r="KP59" s="8">
        <v>84042</v>
      </c>
      <c r="KQ59" s="8">
        <v>151443</v>
      </c>
      <c r="KR59" s="8">
        <v>81196</v>
      </c>
      <c r="KS59" s="8">
        <v>8256</v>
      </c>
      <c r="KT59" s="13">
        <f t="shared" si="154"/>
        <v>0.25864090577558113</v>
      </c>
      <c r="KU59" s="13">
        <f t="shared" si="155"/>
        <v>0.46606880718416183</v>
      </c>
      <c r="KV59" s="13">
        <f t="shared" si="156"/>
        <v>0.24988228487368322</v>
      </c>
      <c r="KW59" s="13">
        <f t="shared" si="157"/>
        <v>2.5408002166573827E-2</v>
      </c>
      <c r="KX59" s="17">
        <v>7129375</v>
      </c>
      <c r="KY59" s="15">
        <f t="shared" si="158"/>
        <v>21.940791599602385</v>
      </c>
      <c r="KZ59" s="8">
        <v>399877</v>
      </c>
      <c r="LA59" s="8">
        <v>14901</v>
      </c>
      <c r="LB59" s="8">
        <v>90787</v>
      </c>
      <c r="LC59" s="8">
        <v>176459</v>
      </c>
      <c r="LD59" s="8">
        <v>73298</v>
      </c>
      <c r="LE59" s="8">
        <v>44432</v>
      </c>
      <c r="LF59" s="13">
        <f t="shared" si="159"/>
        <v>3.7263958667290195E-2</v>
      </c>
      <c r="LG59" s="13">
        <f t="shared" si="160"/>
        <v>0.22703731397404703</v>
      </c>
      <c r="LH59" s="13">
        <f t="shared" si="161"/>
        <v>0.44128319458233406</v>
      </c>
      <c r="LI59" s="13">
        <f t="shared" si="162"/>
        <v>0.1833013651697897</v>
      </c>
      <c r="LJ59" s="13">
        <f t="shared" si="163"/>
        <v>0.11111416760653901</v>
      </c>
      <c r="LK59" s="17" t="e">
        <v>#N/A</v>
      </c>
      <c r="LL59" s="17" t="e">
        <v>#N/A</v>
      </c>
      <c r="LM59" s="13" t="e">
        <f t="shared" si="195"/>
        <v>#N/A</v>
      </c>
      <c r="LN59" s="27" t="e">
        <v>#N/A</v>
      </c>
      <c r="LO59" s="27" t="e">
        <v>#N/A</v>
      </c>
      <c r="LP59" s="27" t="e">
        <v>#N/A</v>
      </c>
      <c r="LQ59" s="27" t="e">
        <v>#N/A</v>
      </c>
      <c r="LR59" s="27" t="e">
        <v>#N/A</v>
      </c>
      <c r="LS59" s="11" t="e">
        <f t="shared" si="90"/>
        <v>#N/A</v>
      </c>
      <c r="LT59" s="11" t="e">
        <f t="shared" si="91"/>
        <v>#N/A</v>
      </c>
      <c r="LU59" s="11" t="e">
        <f t="shared" si="92"/>
        <v>#N/A</v>
      </c>
      <c r="LV59" s="11" t="e">
        <f t="shared" si="93"/>
        <v>#N/A</v>
      </c>
      <c r="LW59" s="11" t="e">
        <f t="shared" si="94"/>
        <v>#N/A</v>
      </c>
      <c r="LX59" s="25" t="e">
        <v>#N/A</v>
      </c>
      <c r="LY59" s="25" t="e">
        <v>#N/A</v>
      </c>
      <c r="LZ59" s="25" t="e">
        <v>#N/A</v>
      </c>
      <c r="MA59" s="25" t="e">
        <v>#N/A</v>
      </c>
      <c r="MB59" s="22" t="e">
        <v>#N/A</v>
      </c>
      <c r="MC59" s="22" t="e">
        <v>#N/A</v>
      </c>
      <c r="MD59" s="1">
        <v>365</v>
      </c>
      <c r="ME59" s="1">
        <v>109</v>
      </c>
      <c r="MF59" s="1">
        <v>251</v>
      </c>
      <c r="MG59" s="1">
        <v>5</v>
      </c>
      <c r="MH59" s="1">
        <v>0</v>
      </c>
      <c r="MI59" s="1">
        <v>0</v>
      </c>
      <c r="MJ59" s="11">
        <f t="shared" si="95"/>
        <v>0.29863013698630136</v>
      </c>
      <c r="MK59" s="11">
        <f t="shared" si="96"/>
        <v>0.68767123287671228</v>
      </c>
      <c r="ML59" s="11">
        <f t="shared" si="97"/>
        <v>1.3698630136986301E-2</v>
      </c>
      <c r="MM59" s="11">
        <f t="shared" si="98"/>
        <v>0</v>
      </c>
      <c r="MN59" s="11">
        <f t="shared" si="99"/>
        <v>0</v>
      </c>
      <c r="MO59" s="26" t="e">
        <v>#N/A</v>
      </c>
      <c r="MP59" s="26" t="e">
        <v>#N/A</v>
      </c>
      <c r="MQ59" s="26" t="e">
        <v>#N/A</v>
      </c>
      <c r="MR59" s="26" t="e">
        <v>#N/A</v>
      </c>
      <c r="MS59" s="9">
        <v>1129638.7644158299</v>
      </c>
      <c r="MT59" s="9">
        <v>125523.425</v>
      </c>
      <c r="MU59" s="9">
        <v>4179.1000000000004</v>
      </c>
      <c r="MV59" s="9">
        <v>1231392.98535</v>
      </c>
      <c r="MW59" s="9">
        <v>2490734.27476583</v>
      </c>
      <c r="MX59" s="13">
        <v>0.06</v>
      </c>
      <c r="MY59" s="13">
        <v>0.105</v>
      </c>
      <c r="MZ59" s="13">
        <v>0.17</v>
      </c>
      <c r="NA59" s="13">
        <v>0.11749999999999999</v>
      </c>
      <c r="NB59" s="13">
        <v>0.35200000000000004</v>
      </c>
      <c r="NC59" s="8">
        <v>1578</v>
      </c>
      <c r="ND59" s="8">
        <v>2482</v>
      </c>
      <c r="NE59" s="8">
        <v>710</v>
      </c>
      <c r="NF59" s="8">
        <v>875</v>
      </c>
      <c r="NG59" s="8">
        <v>3389</v>
      </c>
      <c r="NH59" s="38">
        <f t="shared" si="100"/>
        <v>0.17467345583351782</v>
      </c>
      <c r="NI59" s="38">
        <f t="shared" si="101"/>
        <v>0.27473987159619218</v>
      </c>
      <c r="NJ59" s="38">
        <f t="shared" si="102"/>
        <v>7.8591985831303959E-2</v>
      </c>
      <c r="NK59" s="38">
        <f t="shared" si="103"/>
        <v>9.6856320566747839E-2</v>
      </c>
      <c r="NL59" s="38">
        <f t="shared" si="104"/>
        <v>0.37513836617223822</v>
      </c>
      <c r="NM59" s="8">
        <v>815618</v>
      </c>
      <c r="NN59" s="8">
        <v>105211</v>
      </c>
      <c r="NO59" s="11">
        <f t="shared" si="105"/>
        <v>0.12899543658918758</v>
      </c>
      <c r="NP59" s="13">
        <v>0.21100000000000002</v>
      </c>
      <c r="NQ59" s="13">
        <v>0.26200000000000001</v>
      </c>
      <c r="NR59" s="13" t="e">
        <v>#N/A</v>
      </c>
      <c r="NS59" s="9">
        <v>906</v>
      </c>
      <c r="NT59" s="39">
        <v>109.66678</v>
      </c>
      <c r="NU59" s="8">
        <v>3554</v>
      </c>
      <c r="NV59" s="16">
        <v>434.48228999999998</v>
      </c>
      <c r="NW59" s="8" t="e">
        <v>#N/A</v>
      </c>
      <c r="NX59" s="25" t="e">
        <v>#N/A</v>
      </c>
      <c r="NY59" s="39" t="e">
        <v>#N/A</v>
      </c>
    </row>
    <row r="60" spans="1:389" x14ac:dyDescent="0.25">
      <c r="A60" s="3" t="s">
        <v>49</v>
      </c>
      <c r="B60" s="3" t="s">
        <v>4</v>
      </c>
      <c r="C60" s="3" t="s">
        <v>80</v>
      </c>
      <c r="D60" s="3" t="s">
        <v>96</v>
      </c>
      <c r="E60" s="3" t="s">
        <v>23</v>
      </c>
      <c r="F60" s="3" t="s">
        <v>24</v>
      </c>
      <c r="G60" s="3">
        <v>39061</v>
      </c>
      <c r="H60" s="3">
        <v>2022</v>
      </c>
      <c r="I60" s="3" t="str">
        <f t="shared" si="53"/>
        <v>Sum of 2022</v>
      </c>
      <c r="J60" s="8">
        <v>826970</v>
      </c>
      <c r="K60" s="8">
        <v>825037</v>
      </c>
      <c r="L60" s="8">
        <v>186100</v>
      </c>
      <c r="M60" s="8">
        <v>201178</v>
      </c>
      <c r="N60" s="8">
        <v>298632</v>
      </c>
      <c r="O60" s="8">
        <v>139127</v>
      </c>
      <c r="P60" s="13">
        <f t="shared" si="106"/>
        <v>0.22556564129851145</v>
      </c>
      <c r="Q60" s="13">
        <f t="shared" si="107"/>
        <v>0.24384118530441665</v>
      </c>
      <c r="R60" s="13">
        <f t="shared" si="108"/>
        <v>0.36196194837322448</v>
      </c>
      <c r="S60" s="13">
        <f t="shared" si="109"/>
        <v>0.16863122502384742</v>
      </c>
      <c r="T60" s="15">
        <v>37</v>
      </c>
      <c r="U60" s="15">
        <v>35.799999999999997</v>
      </c>
      <c r="V60" s="15">
        <v>38.6</v>
      </c>
      <c r="W60" s="17">
        <v>517553</v>
      </c>
      <c r="X60" s="17">
        <v>203239</v>
      </c>
      <c r="Y60" s="17">
        <v>23794</v>
      </c>
      <c r="Z60" s="17">
        <v>5013</v>
      </c>
      <c r="AA60" s="17">
        <v>41835</v>
      </c>
      <c r="AB60" s="17">
        <v>33603</v>
      </c>
      <c r="AC60" s="17">
        <v>307484</v>
      </c>
      <c r="AD60" s="13">
        <f t="shared" si="196"/>
        <v>0.62730883584614994</v>
      </c>
      <c r="AE60" s="13">
        <f t="shared" si="197"/>
        <v>0.24633925508795362</v>
      </c>
      <c r="AF60" s="13">
        <f t="shared" si="198"/>
        <v>2.8839918694555516E-2</v>
      </c>
      <c r="AG60" s="13">
        <f t="shared" si="199"/>
        <v>6.0760911328825249E-3</v>
      </c>
      <c r="AH60" s="13">
        <f t="shared" si="200"/>
        <v>5.0706816785186605E-2</v>
      </c>
      <c r="AI60" s="13">
        <f t="shared" si="201"/>
        <v>4.0729082453271795E-2</v>
      </c>
      <c r="AJ60" s="13">
        <f t="shared" si="202"/>
        <v>0.37269116415385006</v>
      </c>
      <c r="AK60" s="17">
        <v>355784</v>
      </c>
      <c r="AL60" s="17">
        <v>121873</v>
      </c>
      <c r="AM60" s="17">
        <v>123459</v>
      </c>
      <c r="AN60" s="17">
        <v>46604</v>
      </c>
      <c r="AO60" s="17">
        <v>63848</v>
      </c>
      <c r="AP60" s="13">
        <f t="shared" si="110"/>
        <v>0.3425477255863108</v>
      </c>
      <c r="AQ60" s="13">
        <f t="shared" si="164"/>
        <v>0.34700548647493984</v>
      </c>
      <c r="AR60" s="13">
        <f t="shared" si="165"/>
        <v>0.1309895891889461</v>
      </c>
      <c r="AS60" s="13">
        <f t="shared" si="166"/>
        <v>0.17945719874980326</v>
      </c>
      <c r="AT60" s="19">
        <v>2.2599999999999998</v>
      </c>
      <c r="AU60" s="17">
        <v>774512</v>
      </c>
      <c r="AV60" s="17">
        <v>716423</v>
      </c>
      <c r="AW60" s="17">
        <v>20942</v>
      </c>
      <c r="AX60" s="17">
        <v>20228</v>
      </c>
      <c r="AY60" s="17">
        <v>9625</v>
      </c>
      <c r="AZ60" s="17">
        <v>7294</v>
      </c>
      <c r="BA60" s="13">
        <f t="shared" si="167"/>
        <v>0.92499922531865231</v>
      </c>
      <c r="BB60" s="13">
        <f t="shared" si="168"/>
        <v>2.7038961307248952E-2</v>
      </c>
      <c r="BC60" s="13">
        <f t="shared" si="169"/>
        <v>2.6117090503439584E-2</v>
      </c>
      <c r="BD60" s="13">
        <f t="shared" si="170"/>
        <v>1.2427179953312538E-2</v>
      </c>
      <c r="BE60" s="13">
        <f t="shared" si="171"/>
        <v>9.4175429173466649E-3</v>
      </c>
      <c r="BF60" s="13">
        <f t="shared" si="9"/>
        <v>7.5000774681347748E-2</v>
      </c>
      <c r="BG60" s="17">
        <v>813772</v>
      </c>
      <c r="BH60" s="17">
        <v>716665</v>
      </c>
      <c r="BI60" s="17">
        <v>51553</v>
      </c>
      <c r="BJ60" s="17">
        <v>20270</v>
      </c>
      <c r="BK60" s="17">
        <v>20203</v>
      </c>
      <c r="BL60" s="17">
        <v>5081</v>
      </c>
      <c r="BM60" s="13">
        <f t="shared" si="111"/>
        <v>0.88067050721823803</v>
      </c>
      <c r="BN60" s="13">
        <f t="shared" si="172"/>
        <v>6.3350668246142661E-2</v>
      </c>
      <c r="BO60" s="13">
        <f t="shared" si="173"/>
        <v>2.4908696784848826E-2</v>
      </c>
      <c r="BP60" s="13">
        <f t="shared" si="174"/>
        <v>2.4826364141307393E-2</v>
      </c>
      <c r="BQ60" s="13">
        <f t="shared" si="175"/>
        <v>6.2437636094630931E-3</v>
      </c>
      <c r="BR60" s="13">
        <f t="shared" si="56"/>
        <v>0.11932949278176198</v>
      </c>
      <c r="BS60" s="17">
        <v>590188</v>
      </c>
      <c r="BT60" s="17">
        <v>177239</v>
      </c>
      <c r="BU60" s="17">
        <v>8481</v>
      </c>
      <c r="BV60" s="17">
        <v>49129</v>
      </c>
      <c r="BW60" s="13">
        <f t="shared" si="112"/>
        <v>0.71534731169632393</v>
      </c>
      <c r="BX60" s="13">
        <f t="shared" si="176"/>
        <v>0.21482551691621102</v>
      </c>
      <c r="BY60" s="13">
        <f t="shared" si="177"/>
        <v>1.0279538978251885E-2</v>
      </c>
      <c r="BZ60" s="13">
        <f t="shared" si="178"/>
        <v>5.954763240921316E-2</v>
      </c>
      <c r="CA60" s="13">
        <f t="shared" si="113"/>
        <v>0.28465268830367607</v>
      </c>
      <c r="CB60" s="8">
        <v>806886</v>
      </c>
      <c r="CC60" s="8">
        <v>123850</v>
      </c>
      <c r="CD60" s="13">
        <f t="shared" si="114"/>
        <v>0.15349132343354577</v>
      </c>
      <c r="CE60" s="8">
        <v>184634</v>
      </c>
      <c r="CF60" s="8">
        <v>32430</v>
      </c>
      <c r="CG60" s="13">
        <f t="shared" si="115"/>
        <v>0.17564478915042733</v>
      </c>
      <c r="CH60" s="5">
        <v>66878</v>
      </c>
      <c r="CI60" s="5">
        <f>CH60*VLOOKUP(H60,'R-CPI-U-RS'!$A$44:$O$54,15,FALSE)</f>
        <v>71682.676709154111</v>
      </c>
      <c r="CJ60" s="5">
        <v>97654353</v>
      </c>
      <c r="CK60" s="5">
        <v>83582586</v>
      </c>
      <c r="CL60" s="9">
        <v>21080</v>
      </c>
      <c r="CM60" s="9">
        <v>9795</v>
      </c>
      <c r="CN60" s="9">
        <v>3950</v>
      </c>
      <c r="CO60" s="9">
        <v>3186</v>
      </c>
      <c r="CP60" s="9">
        <v>2478</v>
      </c>
      <c r="CQ60" s="9">
        <v>870</v>
      </c>
      <c r="CR60" s="9">
        <v>563</v>
      </c>
      <c r="CS60" s="9">
        <v>283</v>
      </c>
      <c r="CT60" s="20">
        <v>35894754000</v>
      </c>
      <c r="CU60" s="20">
        <f>CT60*VLOOKUP(H60,'R-CPI-U-RS'!$A$44:$P$54,16,FALSE)</f>
        <v>37375464593.742752</v>
      </c>
      <c r="CV60" s="9">
        <v>1794</v>
      </c>
      <c r="CW60" s="9">
        <v>696685</v>
      </c>
      <c r="CX60" s="9">
        <v>55453</v>
      </c>
      <c r="CY60" s="9">
        <v>27563</v>
      </c>
      <c r="CZ60" s="9">
        <v>25634</v>
      </c>
      <c r="DA60" s="11">
        <f t="shared" si="116"/>
        <v>0.86508719973675552</v>
      </c>
      <c r="DB60" s="11">
        <f t="shared" si="117"/>
        <v>6.8857059484562319E-2</v>
      </c>
      <c r="DC60" s="11">
        <f t="shared" si="118"/>
        <v>3.4225508639261923E-2</v>
      </c>
      <c r="DD60" s="11">
        <f t="shared" si="119"/>
        <v>3.1830232139420239E-2</v>
      </c>
      <c r="DE60" s="9">
        <v>515170</v>
      </c>
      <c r="DF60" s="9">
        <v>407161</v>
      </c>
      <c r="DG60" s="9">
        <v>7</v>
      </c>
      <c r="DH60" s="9">
        <v>81</v>
      </c>
      <c r="DI60" s="9">
        <v>1334</v>
      </c>
      <c r="DJ60" s="9">
        <v>21908</v>
      </c>
      <c r="DK60" s="9">
        <v>46531</v>
      </c>
      <c r="DL60" s="9">
        <v>24744</v>
      </c>
      <c r="DM60" s="9">
        <v>39837</v>
      </c>
      <c r="DN60" s="9">
        <v>14306</v>
      </c>
      <c r="DO60" s="9">
        <v>11244</v>
      </c>
      <c r="DP60" s="9">
        <v>31358</v>
      </c>
      <c r="DQ60" s="9">
        <v>7984</v>
      </c>
      <c r="DR60" s="9">
        <v>40735</v>
      </c>
      <c r="DS60" s="9">
        <v>57160</v>
      </c>
      <c r="DT60" s="9">
        <v>34841</v>
      </c>
      <c r="DU60" s="9">
        <v>12070</v>
      </c>
      <c r="DV60" s="9">
        <v>94127</v>
      </c>
      <c r="DW60" s="9">
        <v>13081</v>
      </c>
      <c r="DX60" s="9">
        <v>44272</v>
      </c>
      <c r="DY60" s="9">
        <v>19546</v>
      </c>
      <c r="DZ60" s="9">
        <v>4</v>
      </c>
      <c r="EA60" s="9">
        <f t="shared" si="183"/>
        <v>68527</v>
      </c>
      <c r="EB60" s="9">
        <f t="shared" si="184"/>
        <v>39342</v>
      </c>
      <c r="EC60" s="9">
        <f t="shared" si="185"/>
        <v>132736</v>
      </c>
      <c r="ED60" s="9">
        <f t="shared" si="186"/>
        <v>106197</v>
      </c>
      <c r="EE60" s="9">
        <f t="shared" si="187"/>
        <v>80221</v>
      </c>
      <c r="EF60" s="9">
        <f t="shared" si="188"/>
        <v>88147</v>
      </c>
      <c r="EG60" s="11">
        <f t="shared" si="189"/>
        <v>0.13301822699303142</v>
      </c>
      <c r="EH60" s="11">
        <f t="shared" si="190"/>
        <v>7.6367024477356993E-2</v>
      </c>
      <c r="EI60" s="11">
        <f t="shared" si="191"/>
        <v>0.2576547547411534</v>
      </c>
      <c r="EJ60" s="11">
        <f t="shared" si="192"/>
        <v>0.20613972086883942</v>
      </c>
      <c r="EK60" s="11">
        <f t="shared" si="193"/>
        <v>0.15571753013568337</v>
      </c>
      <c r="EL60" s="11">
        <f t="shared" si="194"/>
        <v>0.17110274278393539</v>
      </c>
      <c r="EM60" s="9">
        <v>661372</v>
      </c>
      <c r="EN60" s="9">
        <v>440557</v>
      </c>
      <c r="EO60" s="14">
        <f t="shared" si="120"/>
        <v>0.66612587167282555</v>
      </c>
      <c r="EP60" s="9">
        <v>422179</v>
      </c>
      <c r="EQ60" s="9">
        <v>407161</v>
      </c>
      <c r="ER60" s="11">
        <f t="shared" si="58"/>
        <v>3.5572588878177269E-2</v>
      </c>
      <c r="ES60" s="9">
        <v>65941</v>
      </c>
      <c r="ET60" s="9">
        <v>561054</v>
      </c>
      <c r="EU60" s="9">
        <v>44512</v>
      </c>
      <c r="EV60" s="9">
        <v>139675</v>
      </c>
      <c r="EW60" s="9">
        <v>142456</v>
      </c>
      <c r="EX60" s="9">
        <v>99149</v>
      </c>
      <c r="EY60" s="9">
        <v>135262</v>
      </c>
      <c r="EZ60" s="13">
        <f t="shared" si="121"/>
        <v>7.9336391862458874E-2</v>
      </c>
      <c r="FA60" s="13">
        <f t="shared" si="122"/>
        <v>0.24895108135758767</v>
      </c>
      <c r="FB60" s="13">
        <f t="shared" si="123"/>
        <v>0.25390782348936108</v>
      </c>
      <c r="FC60" s="13">
        <f t="shared" si="124"/>
        <v>0.17671917498137435</v>
      </c>
      <c r="FD60" s="13">
        <f t="shared" si="125"/>
        <v>0.24108552830921801</v>
      </c>
      <c r="FE60" s="13">
        <f t="shared" si="126"/>
        <v>0.41780470329059238</v>
      </c>
      <c r="FF60" s="9">
        <v>141</v>
      </c>
      <c r="FG60" s="9">
        <v>51746</v>
      </c>
      <c r="FH60" s="9">
        <v>16316</v>
      </c>
      <c r="FI60" s="9">
        <v>481</v>
      </c>
      <c r="FJ60" s="9">
        <v>815</v>
      </c>
      <c r="FK60" s="9">
        <f t="shared" si="59"/>
        <v>51887</v>
      </c>
      <c r="FL60" s="9">
        <f t="shared" si="60"/>
        <v>16797</v>
      </c>
      <c r="FM60" s="9">
        <f t="shared" si="61"/>
        <v>815</v>
      </c>
      <c r="FN60" s="9">
        <v>265569</v>
      </c>
      <c r="FO60" s="9">
        <v>135824</v>
      </c>
      <c r="FP60" s="9">
        <v>246532</v>
      </c>
      <c r="FQ60" s="9">
        <f t="shared" si="62"/>
        <v>129745</v>
      </c>
      <c r="FR60" s="8">
        <v>381690</v>
      </c>
      <c r="FS60" s="8">
        <v>25906</v>
      </c>
      <c r="FT60" s="13">
        <f t="shared" si="127"/>
        <v>6.7871833163038062E-2</v>
      </c>
      <c r="FU60" s="8">
        <v>355784</v>
      </c>
      <c r="FV60" s="8">
        <v>214355</v>
      </c>
      <c r="FW60" s="8">
        <v>141429</v>
      </c>
      <c r="FX60" s="13">
        <f t="shared" si="128"/>
        <v>0.60248634002653301</v>
      </c>
      <c r="FY60" s="13">
        <f t="shared" si="129"/>
        <v>0.39751365997346705</v>
      </c>
      <c r="FZ60" s="17">
        <v>45653</v>
      </c>
      <c r="GA60" s="17">
        <v>62305</v>
      </c>
      <c r="GB60" s="17">
        <v>99688</v>
      </c>
      <c r="GC60" s="17">
        <v>80666</v>
      </c>
      <c r="GD60" s="17">
        <v>93378</v>
      </c>
      <c r="GE60" s="13">
        <f t="shared" si="63"/>
        <v>0.11960753491052949</v>
      </c>
      <c r="GF60" s="13">
        <f t="shared" si="64"/>
        <v>0.16323456207917419</v>
      </c>
      <c r="GG60" s="13">
        <f t="shared" si="65"/>
        <v>0.26117529932667871</v>
      </c>
      <c r="GH60" s="13">
        <f t="shared" si="66"/>
        <v>0.21133904477455526</v>
      </c>
      <c r="GI60" s="13">
        <f t="shared" si="67"/>
        <v>0.24464355890906234</v>
      </c>
      <c r="GJ60">
        <v>1963</v>
      </c>
      <c r="GK60" s="8">
        <v>242864</v>
      </c>
      <c r="GL60" s="8">
        <v>44234</v>
      </c>
      <c r="GM60" s="8">
        <v>51305</v>
      </c>
      <c r="GN60" s="8">
        <v>40531</v>
      </c>
      <c r="GO60" s="8">
        <v>2756</v>
      </c>
      <c r="GP60" s="13">
        <f t="shared" si="130"/>
        <v>0.63628599124944329</v>
      </c>
      <c r="GQ60" s="13">
        <f t="shared" si="131"/>
        <v>0.11588985826194032</v>
      </c>
      <c r="GR60" s="13">
        <f t="shared" si="132"/>
        <v>0.13441536325290157</v>
      </c>
      <c r="GS60" s="13">
        <f t="shared" si="133"/>
        <v>0.10618826796615054</v>
      </c>
      <c r="GT60" s="13">
        <f t="shared" si="134"/>
        <v>7.2205192695643065E-3</v>
      </c>
      <c r="GU60" s="21">
        <v>250419.89812344301</v>
      </c>
      <c r="GV60" s="21">
        <f>GU60*VLOOKUP(H60,'R-CPI-U-RS'!$A$44:$O$54,15,FALSE)</f>
        <v>268410.66716591513</v>
      </c>
      <c r="GW60" s="9">
        <v>615</v>
      </c>
      <c r="GX60" s="9">
        <v>32</v>
      </c>
      <c r="GY60" s="9">
        <v>58</v>
      </c>
      <c r="GZ60" s="9">
        <v>731</v>
      </c>
      <c r="HA60" s="9">
        <f t="shared" si="69"/>
        <v>821</v>
      </c>
      <c r="HB60" s="8">
        <v>34140</v>
      </c>
      <c r="HC60" s="8">
        <v>121543</v>
      </c>
      <c r="HD60" s="8">
        <v>92999</v>
      </c>
      <c r="HE60" s="8">
        <v>102681</v>
      </c>
      <c r="HF60" s="8">
        <v>4421</v>
      </c>
      <c r="HG60" s="13">
        <f t="shared" si="135"/>
        <v>9.5957097564814603E-2</v>
      </c>
      <c r="HH60" s="13">
        <f t="shared" si="179"/>
        <v>0.34162019652373349</v>
      </c>
      <c r="HI60" s="13">
        <f t="shared" si="180"/>
        <v>0.26139174330492659</v>
      </c>
      <c r="HJ60" s="13">
        <f t="shared" si="181"/>
        <v>0.28860488386211858</v>
      </c>
      <c r="HK60" s="13">
        <f t="shared" si="182"/>
        <v>1.2426078744406719E-2</v>
      </c>
      <c r="HL60" s="5">
        <v>1097</v>
      </c>
      <c r="HM60" s="5">
        <f>HL60*VLOOKUP(H60,'R-CPI-U-RS'!$A$44:$O$54,15,FALSE)</f>
        <v>1175.811123986095</v>
      </c>
      <c r="HN60" s="17">
        <v>45959</v>
      </c>
      <c r="HO60" s="17">
        <v>83661</v>
      </c>
      <c r="HP60" s="17">
        <v>40105</v>
      </c>
      <c r="HQ60" s="17">
        <v>15697</v>
      </c>
      <c r="HR60" s="17">
        <v>26930</v>
      </c>
      <c r="HS60" s="17">
        <v>2003</v>
      </c>
      <c r="HT60" s="13">
        <f t="shared" si="136"/>
        <v>0.21440600872384596</v>
      </c>
      <c r="HU60" s="13">
        <f t="shared" si="137"/>
        <v>0.39029180564950666</v>
      </c>
      <c r="HV60" s="13">
        <f t="shared" si="138"/>
        <v>0.18709617223764316</v>
      </c>
      <c r="HW60" s="13">
        <f t="shared" si="139"/>
        <v>7.3228989293461777E-2</v>
      </c>
      <c r="HX60" s="13">
        <f t="shared" si="140"/>
        <v>0.12563271208975765</v>
      </c>
      <c r="HY60" s="13">
        <f t="shared" si="141"/>
        <v>9.3443120057847967E-3</v>
      </c>
      <c r="HZ60" s="13">
        <v>0.16899999999999998</v>
      </c>
      <c r="IA60" s="17">
        <v>6484</v>
      </c>
      <c r="IB60" s="17">
        <v>26477</v>
      </c>
      <c r="IC60" s="17">
        <v>32094</v>
      </c>
      <c r="ID60" s="17">
        <v>16526</v>
      </c>
      <c r="IE60" s="17">
        <v>50161</v>
      </c>
      <c r="IF60" s="17">
        <v>9687</v>
      </c>
      <c r="IG60" s="13">
        <f t="shared" si="142"/>
        <v>4.5846325718204892E-2</v>
      </c>
      <c r="IH60" s="13">
        <f t="shared" si="143"/>
        <v>0.1872105438064329</v>
      </c>
      <c r="II60" s="13">
        <f t="shared" si="144"/>
        <v>0.22692658507095434</v>
      </c>
      <c r="IJ60" s="13">
        <f t="shared" si="145"/>
        <v>0.1168501509591385</v>
      </c>
      <c r="IK60" s="13">
        <f t="shared" si="146"/>
        <v>0.3546726626080931</v>
      </c>
      <c r="IL60" s="13">
        <f t="shared" si="147"/>
        <v>6.8493731837176247E-2</v>
      </c>
      <c r="IM60" s="13">
        <v>0.30399999999999999</v>
      </c>
      <c r="IN60" s="17">
        <v>516754</v>
      </c>
      <c r="IO60" s="17">
        <v>383870</v>
      </c>
      <c r="IP60" s="17">
        <v>36574</v>
      </c>
      <c r="IQ60" s="17">
        <v>12618</v>
      </c>
      <c r="IR60" s="17">
        <v>11571</v>
      </c>
      <c r="IS60" s="17">
        <v>7737</v>
      </c>
      <c r="IT60" s="17">
        <v>64384</v>
      </c>
      <c r="IU60" s="13">
        <f t="shared" si="148"/>
        <v>0.74284862816736785</v>
      </c>
      <c r="IV60" s="13">
        <f t="shared" si="149"/>
        <v>7.0776423598075677E-2</v>
      </c>
      <c r="IW60" s="13">
        <f t="shared" si="150"/>
        <v>2.4417808086633099E-2</v>
      </c>
      <c r="IX60" s="13">
        <f t="shared" si="151"/>
        <v>2.2391698951532063E-2</v>
      </c>
      <c r="IY60" s="13">
        <f t="shared" si="152"/>
        <v>1.4972307906663519E-2</v>
      </c>
      <c r="IZ60" s="13">
        <f t="shared" si="153"/>
        <v>0.12459313328972781</v>
      </c>
      <c r="JA60" s="17">
        <v>516754</v>
      </c>
      <c r="JB60" s="17">
        <v>383870</v>
      </c>
      <c r="JC60" s="17">
        <v>36574</v>
      </c>
      <c r="JD60" s="17">
        <v>12618</v>
      </c>
      <c r="JE60" s="17">
        <v>11981</v>
      </c>
      <c r="JF60" s="17">
        <v>7327</v>
      </c>
      <c r="JG60" s="17">
        <v>64384</v>
      </c>
      <c r="JH60" s="13">
        <f t="shared" si="74"/>
        <v>0.74284862816736785</v>
      </c>
      <c r="JI60" s="13">
        <f t="shared" si="75"/>
        <v>7.0776423598075677E-2</v>
      </c>
      <c r="JJ60" s="13">
        <f t="shared" si="76"/>
        <v>2.4417808086633099E-2</v>
      </c>
      <c r="JK60" s="13">
        <f t="shared" si="77"/>
        <v>2.3185113226022441E-2</v>
      </c>
      <c r="JL60" s="13">
        <f t="shared" si="78"/>
        <v>1.4178893632173142E-2</v>
      </c>
      <c r="JM60" s="13">
        <f t="shared" si="79"/>
        <v>0.12459313328972781</v>
      </c>
      <c r="JN60" s="1">
        <v>78</v>
      </c>
      <c r="JO60" s="1">
        <v>54</v>
      </c>
      <c r="JP60" s="1">
        <v>9</v>
      </c>
      <c r="JQ60" s="1">
        <v>14</v>
      </c>
      <c r="JR60" s="1">
        <v>0</v>
      </c>
      <c r="JS60" s="1">
        <v>1</v>
      </c>
      <c r="JT60" s="11">
        <f t="shared" si="80"/>
        <v>0.69230769230769229</v>
      </c>
      <c r="JU60" s="11">
        <f t="shared" si="81"/>
        <v>0.11538461538461539</v>
      </c>
      <c r="JV60" s="11">
        <f t="shared" si="82"/>
        <v>0.17948717948717949</v>
      </c>
      <c r="JW60" s="11">
        <f t="shared" si="83"/>
        <v>0</v>
      </c>
      <c r="JX60" s="11">
        <f t="shared" si="84"/>
        <v>1.282051282051282E-2</v>
      </c>
      <c r="JY60" s="29">
        <f>(JN60/J60)*100000</f>
        <v>9.4320229270711149</v>
      </c>
      <c r="JZ60" s="9">
        <v>9679228</v>
      </c>
      <c r="KA60" s="9"/>
      <c r="KB60" s="9">
        <v>168045</v>
      </c>
      <c r="KC60" s="9"/>
      <c r="KD60" s="9"/>
      <c r="KE60" s="9"/>
      <c r="KF60" s="9"/>
      <c r="KG60" s="9"/>
      <c r="KH60" s="9">
        <f t="shared" si="85"/>
        <v>0</v>
      </c>
      <c r="KI60" s="9">
        <f t="shared" si="86"/>
        <v>168045</v>
      </c>
      <c r="KJ60" s="9">
        <f t="shared" si="87"/>
        <v>9847273</v>
      </c>
      <c r="KK60" t="e">
        <v>#N/A</v>
      </c>
      <c r="KL60" s="8" t="e">
        <v>#N/A</v>
      </c>
      <c r="KM60" s="8" t="e">
        <v>#N/A</v>
      </c>
      <c r="KN60" s="8" t="e">
        <v>#N/A</v>
      </c>
      <c r="KO60" s="8">
        <v>352058</v>
      </c>
      <c r="KP60" s="8">
        <v>84745</v>
      </c>
      <c r="KQ60" s="8">
        <v>157637</v>
      </c>
      <c r="KR60" s="8">
        <v>94516</v>
      </c>
      <c r="KS60" s="8">
        <v>15160</v>
      </c>
      <c r="KT60" s="13">
        <f t="shared" si="154"/>
        <v>0.24071317794227087</v>
      </c>
      <c r="KU60" s="13">
        <f t="shared" si="155"/>
        <v>0.44775860795664352</v>
      </c>
      <c r="KV60" s="13">
        <f t="shared" si="156"/>
        <v>0.26846712757556995</v>
      </c>
      <c r="KW60" s="13">
        <f t="shared" si="157"/>
        <v>4.3061086525515685E-2</v>
      </c>
      <c r="KX60" s="17">
        <v>8286480</v>
      </c>
      <c r="KY60" s="15">
        <f t="shared" si="158"/>
        <v>23.5372580654324</v>
      </c>
      <c r="KZ60" s="8">
        <v>413809</v>
      </c>
      <c r="LA60" s="8">
        <v>21451</v>
      </c>
      <c r="LB60" s="8">
        <v>96183</v>
      </c>
      <c r="LC60" s="8">
        <v>182302</v>
      </c>
      <c r="LD60" s="8">
        <v>71879</v>
      </c>
      <c r="LE60" s="8">
        <v>41994</v>
      </c>
      <c r="LF60" s="13">
        <f t="shared" si="159"/>
        <v>5.1837925226372553E-2</v>
      </c>
      <c r="LG60" s="13">
        <f t="shared" si="160"/>
        <v>0.23243332068659694</v>
      </c>
      <c r="LH60" s="13">
        <f t="shared" si="161"/>
        <v>0.44054624234852313</v>
      </c>
      <c r="LI60" s="13">
        <f t="shared" si="162"/>
        <v>0.17370091032336174</v>
      </c>
      <c r="LJ60" s="13">
        <f t="shared" si="163"/>
        <v>0.10148160141514563</v>
      </c>
      <c r="LK60" s="17" t="e">
        <v>#N/A</v>
      </c>
      <c r="LL60" s="17" t="e">
        <v>#N/A</v>
      </c>
      <c r="LM60" s="13" t="e">
        <f t="shared" si="195"/>
        <v>#N/A</v>
      </c>
      <c r="LN60" s="27" t="e">
        <v>#N/A</v>
      </c>
      <c r="LO60" s="27" t="e">
        <v>#N/A</v>
      </c>
      <c r="LP60" s="27" t="e">
        <v>#N/A</v>
      </c>
      <c r="LQ60" s="27" t="e">
        <v>#N/A</v>
      </c>
      <c r="LR60" s="27" t="e">
        <v>#N/A</v>
      </c>
      <c r="LS60" s="11" t="e">
        <f t="shared" si="90"/>
        <v>#N/A</v>
      </c>
      <c r="LT60" s="11" t="e">
        <f t="shared" si="91"/>
        <v>#N/A</v>
      </c>
      <c r="LU60" s="11" t="e">
        <f t="shared" si="92"/>
        <v>#N/A</v>
      </c>
      <c r="LV60" s="11" t="e">
        <f t="shared" si="93"/>
        <v>#N/A</v>
      </c>
      <c r="LW60" s="11" t="e">
        <f t="shared" si="94"/>
        <v>#N/A</v>
      </c>
      <c r="LX60" s="25" t="e">
        <v>#N/A</v>
      </c>
      <c r="LY60" s="25" t="e">
        <v>#N/A</v>
      </c>
      <c r="LZ60" s="25" t="e">
        <v>#N/A</v>
      </c>
      <c r="MA60" s="25" t="e">
        <v>#N/A</v>
      </c>
      <c r="MB60" s="22" t="e">
        <v>#N/A</v>
      </c>
      <c r="MC60" s="22" t="e">
        <v>#N/A</v>
      </c>
      <c r="MD60" s="1">
        <v>365</v>
      </c>
      <c r="ME60" s="1">
        <v>125</v>
      </c>
      <c r="MF60" s="1">
        <v>236</v>
      </c>
      <c r="MG60" s="1">
        <v>3</v>
      </c>
      <c r="MH60" s="1">
        <v>1</v>
      </c>
      <c r="MI60" s="1">
        <v>0</v>
      </c>
      <c r="MJ60" s="11">
        <f t="shared" si="95"/>
        <v>0.34246575342465752</v>
      </c>
      <c r="MK60" s="11">
        <f t="shared" si="96"/>
        <v>0.64657534246575343</v>
      </c>
      <c r="ML60" s="11">
        <f t="shared" si="97"/>
        <v>8.21917808219178E-3</v>
      </c>
      <c r="MM60" s="11">
        <f t="shared" si="98"/>
        <v>2.7397260273972603E-3</v>
      </c>
      <c r="MN60" s="11">
        <f t="shared" si="99"/>
        <v>0</v>
      </c>
      <c r="MO60" s="26" t="e">
        <v>#N/A</v>
      </c>
      <c r="MP60" s="26" t="e">
        <v>#N/A</v>
      </c>
      <c r="MQ60" s="26" t="e">
        <v>#N/A</v>
      </c>
      <c r="MR60" s="26" t="e">
        <v>#N/A</v>
      </c>
      <c r="MS60" s="9">
        <v>1162530.8794953399</v>
      </c>
      <c r="MT60" s="9">
        <v>35650.891000000003</v>
      </c>
      <c r="MU60" s="9">
        <v>3633.22307</v>
      </c>
      <c r="MV60" s="9">
        <v>1483813.8410775999</v>
      </c>
      <c r="MW60" s="9">
        <v>2685628.8346429402</v>
      </c>
      <c r="MX60" s="13">
        <v>7.9000000000000001E-2</v>
      </c>
      <c r="MY60" s="13">
        <v>0.12</v>
      </c>
      <c r="MZ60" s="13">
        <v>0.17899999999999999</v>
      </c>
      <c r="NA60" s="13">
        <v>0.14199999999999999</v>
      </c>
      <c r="NB60" s="13">
        <v>0.38200000000000001</v>
      </c>
      <c r="NC60" s="8">
        <v>1582</v>
      </c>
      <c r="ND60" s="8">
        <v>2471</v>
      </c>
      <c r="NE60" s="8">
        <v>744</v>
      </c>
      <c r="NF60" s="8">
        <v>833</v>
      </c>
      <c r="NG60" s="8">
        <v>3095</v>
      </c>
      <c r="NH60" s="38">
        <f t="shared" si="100"/>
        <v>0.18131805157593123</v>
      </c>
      <c r="NI60" s="38">
        <f t="shared" si="101"/>
        <v>0.28320916905444127</v>
      </c>
      <c r="NJ60" s="38">
        <f t="shared" si="102"/>
        <v>8.5272206303724923E-2</v>
      </c>
      <c r="NK60" s="38">
        <f t="shared" si="103"/>
        <v>9.5472779369627503E-2</v>
      </c>
      <c r="NL60" s="38">
        <f t="shared" si="104"/>
        <v>0.35472779369627505</v>
      </c>
      <c r="NM60" s="8">
        <v>815418</v>
      </c>
      <c r="NN60" s="8">
        <v>108814</v>
      </c>
      <c r="NO60" s="11">
        <f t="shared" si="105"/>
        <v>0.13344566835659746</v>
      </c>
      <c r="NP60" s="13">
        <v>0.26300000000000001</v>
      </c>
      <c r="NQ60" s="13">
        <v>0.27100000000000002</v>
      </c>
      <c r="NR60" s="13" t="e">
        <v>#N/A</v>
      </c>
      <c r="NS60" s="9">
        <v>906</v>
      </c>
      <c r="NT60" s="39">
        <v>109.66678</v>
      </c>
      <c r="NU60" s="8">
        <v>3703</v>
      </c>
      <c r="NV60" s="16">
        <v>448.22966000000002</v>
      </c>
      <c r="NW60" s="8" t="e">
        <v>#N/A</v>
      </c>
      <c r="NX60" s="25" t="e">
        <v>#N/A</v>
      </c>
      <c r="NY60" s="39">
        <v>75.507612960000003</v>
      </c>
    </row>
    <row r="61" spans="1:389" x14ac:dyDescent="0.25">
      <c r="A61" s="3" t="s">
        <v>49</v>
      </c>
      <c r="B61" s="3" t="s">
        <v>4</v>
      </c>
      <c r="C61" s="3" t="s">
        <v>80</v>
      </c>
      <c r="D61" s="3" t="s">
        <v>96</v>
      </c>
      <c r="E61" s="3" t="s">
        <v>23</v>
      </c>
      <c r="F61" s="3" t="s">
        <v>24</v>
      </c>
      <c r="G61" s="3">
        <v>39061</v>
      </c>
      <c r="H61" s="3">
        <v>2023</v>
      </c>
      <c r="I61" s="3" t="str">
        <f t="shared" si="53"/>
        <v>Sum of 2023</v>
      </c>
      <c r="J61" s="8">
        <v>831559</v>
      </c>
      <c r="K61" s="8">
        <v>827058</v>
      </c>
      <c r="L61" s="8">
        <v>188826</v>
      </c>
      <c r="M61" s="8">
        <v>199848</v>
      </c>
      <c r="N61" s="8">
        <v>297751</v>
      </c>
      <c r="O61" s="8">
        <v>140633</v>
      </c>
      <c r="P61" s="13">
        <f t="shared" si="106"/>
        <v>0.22831046915693942</v>
      </c>
      <c r="Q61" s="13">
        <f t="shared" si="107"/>
        <v>0.24163722495882997</v>
      </c>
      <c r="R61" s="13">
        <f t="shared" si="108"/>
        <v>0.36001223614305161</v>
      </c>
      <c r="S61" s="13">
        <f t="shared" si="109"/>
        <v>0.17004006974117897</v>
      </c>
      <c r="T61" s="15">
        <v>37</v>
      </c>
      <c r="U61" s="15">
        <v>35.9</v>
      </c>
      <c r="V61" s="15">
        <v>38.200000000000003</v>
      </c>
      <c r="W61" s="17">
        <v>515132</v>
      </c>
      <c r="X61" s="17">
        <v>193822</v>
      </c>
      <c r="Y61" s="17">
        <v>22391</v>
      </c>
      <c r="Z61" s="17">
        <v>6944</v>
      </c>
      <c r="AA61" s="17">
        <v>48452</v>
      </c>
      <c r="AB61" s="17">
        <v>40317</v>
      </c>
      <c r="AC61" s="17">
        <v>311926</v>
      </c>
      <c r="AD61" s="13">
        <f t="shared" si="196"/>
        <v>0.62284869984934554</v>
      </c>
      <c r="AE61" s="13">
        <f t="shared" si="197"/>
        <v>0.23435115795990125</v>
      </c>
      <c r="AF61" s="13">
        <f t="shared" si="198"/>
        <v>2.7073071054267053E-2</v>
      </c>
      <c r="AG61" s="13">
        <f t="shared" si="199"/>
        <v>8.396025429897298E-3</v>
      </c>
      <c r="AH61" s="13">
        <f t="shared" si="200"/>
        <v>5.8583557622319114E-2</v>
      </c>
      <c r="AI61" s="13">
        <f t="shared" si="201"/>
        <v>4.8747488084269784E-2</v>
      </c>
      <c r="AJ61" s="13">
        <f t="shared" si="202"/>
        <v>0.37715130015065451</v>
      </c>
      <c r="AK61" s="17">
        <v>360340</v>
      </c>
      <c r="AL61" s="17">
        <v>132086</v>
      </c>
      <c r="AM61" s="17">
        <v>120787</v>
      </c>
      <c r="AN61" s="17">
        <v>42129</v>
      </c>
      <c r="AO61" s="17">
        <v>65338</v>
      </c>
      <c r="AP61" s="13">
        <f t="shared" si="110"/>
        <v>0.36655936060387412</v>
      </c>
      <c r="AQ61" s="13">
        <f t="shared" si="164"/>
        <v>0.33520286396181387</v>
      </c>
      <c r="AR61" s="13">
        <f t="shared" si="165"/>
        <v>0.11691458067380807</v>
      </c>
      <c r="AS61" s="13">
        <f t="shared" si="166"/>
        <v>0.18132319476050396</v>
      </c>
      <c r="AT61" s="19">
        <v>2.2400000000000002</v>
      </c>
      <c r="AU61" s="17">
        <v>776238</v>
      </c>
      <c r="AV61" s="17">
        <v>712720</v>
      </c>
      <c r="AW61" s="17">
        <v>25860</v>
      </c>
      <c r="AX61" s="17">
        <v>17927</v>
      </c>
      <c r="AY61" s="17">
        <v>11089</v>
      </c>
      <c r="AZ61" s="17">
        <v>8642</v>
      </c>
      <c r="BA61" s="13">
        <f t="shared" si="167"/>
        <v>0.91817200394724297</v>
      </c>
      <c r="BB61" s="13">
        <f t="shared" si="168"/>
        <v>3.331452466898039E-2</v>
      </c>
      <c r="BC61" s="13">
        <f t="shared" si="169"/>
        <v>2.3094720948987294E-2</v>
      </c>
      <c r="BD61" s="13">
        <f t="shared" si="170"/>
        <v>1.4285567055464948E-2</v>
      </c>
      <c r="BE61" s="13">
        <f t="shared" si="171"/>
        <v>1.1133183379324382E-2</v>
      </c>
      <c r="BF61" s="13">
        <f t="shared" si="9"/>
        <v>8.1827996052757021E-2</v>
      </c>
      <c r="BG61" s="17">
        <v>816742</v>
      </c>
      <c r="BH61" s="17">
        <v>708976</v>
      </c>
      <c r="BI61" s="17">
        <v>64863</v>
      </c>
      <c r="BJ61" s="17">
        <v>18037</v>
      </c>
      <c r="BK61" s="17">
        <v>20008</v>
      </c>
      <c r="BL61" s="17">
        <v>4858</v>
      </c>
      <c r="BM61" s="13">
        <f t="shared" si="111"/>
        <v>0.86805380401644583</v>
      </c>
      <c r="BN61" s="13">
        <f t="shared" si="172"/>
        <v>7.9416755842114162E-2</v>
      </c>
      <c r="BO61" s="13">
        <f t="shared" si="173"/>
        <v>2.2084085304784132E-2</v>
      </c>
      <c r="BP61" s="13">
        <f t="shared" si="174"/>
        <v>2.4497332082836439E-2</v>
      </c>
      <c r="BQ61" s="13">
        <f t="shared" si="175"/>
        <v>5.9480227538194434E-3</v>
      </c>
      <c r="BR61" s="13">
        <f t="shared" si="56"/>
        <v>0.13194619598355417</v>
      </c>
      <c r="BS61" s="17">
        <v>591836</v>
      </c>
      <c r="BT61" s="17">
        <v>178134</v>
      </c>
      <c r="BU61" s="17">
        <v>5987</v>
      </c>
      <c r="BV61" s="17">
        <v>51101</v>
      </c>
      <c r="BW61" s="13">
        <f t="shared" si="112"/>
        <v>0.71559189319249683</v>
      </c>
      <c r="BX61" s="13">
        <f t="shared" si="176"/>
        <v>0.21538271801977613</v>
      </c>
      <c r="BY61" s="13">
        <f t="shared" si="177"/>
        <v>7.238911902188238E-3</v>
      </c>
      <c r="BZ61" s="13">
        <f t="shared" si="178"/>
        <v>6.1786476885538864E-2</v>
      </c>
      <c r="CA61" s="13">
        <f t="shared" si="113"/>
        <v>0.28440810680750322</v>
      </c>
      <c r="CB61" s="8">
        <v>805904</v>
      </c>
      <c r="CC61" s="8">
        <v>107215</v>
      </c>
      <c r="CD61" s="13">
        <f t="shared" si="114"/>
        <v>0.13303693740197345</v>
      </c>
      <c r="CE61" s="8">
        <v>186089</v>
      </c>
      <c r="CF61" s="8">
        <v>29455</v>
      </c>
      <c r="CG61" s="13">
        <f t="shared" si="115"/>
        <v>0.15828447678261476</v>
      </c>
      <c r="CH61" s="5">
        <v>68519</v>
      </c>
      <c r="CI61" s="5">
        <f>CH61*VLOOKUP(H61,'R-CPI-U-RS'!$A$44:$O$54,15,FALSE)</f>
        <v>70532.022034275535</v>
      </c>
      <c r="CJ61" s="5">
        <v>104134091</v>
      </c>
      <c r="CK61" s="5">
        <v>84987740</v>
      </c>
      <c r="CL61" s="9">
        <v>21087</v>
      </c>
      <c r="CM61" s="9">
        <v>9723</v>
      </c>
      <c r="CN61" s="9">
        <v>3904</v>
      </c>
      <c r="CO61" s="9">
        <v>3194</v>
      </c>
      <c r="CP61" s="9">
        <v>2512</v>
      </c>
      <c r="CQ61" s="9">
        <v>913</v>
      </c>
      <c r="CR61" s="9">
        <v>595</v>
      </c>
      <c r="CS61" s="9">
        <v>289</v>
      </c>
      <c r="CT61" s="20">
        <v>37429187000</v>
      </c>
      <c r="CU61" s="20">
        <f>CT61*VLOOKUP(H61,'R-CPI-U-RS'!$A$44:$P$54,16,FALSE)</f>
        <v>37429187000</v>
      </c>
      <c r="CV61" s="9" t="e">
        <v>#N/A</v>
      </c>
      <c r="CW61" s="9">
        <v>682971</v>
      </c>
      <c r="CX61" s="9">
        <v>65203</v>
      </c>
      <c r="CY61" s="9">
        <v>36405</v>
      </c>
      <c r="CZ61" s="9">
        <v>20890</v>
      </c>
      <c r="DA61" s="11">
        <f t="shared" si="116"/>
        <v>0.84791717620417417</v>
      </c>
      <c r="DB61" s="11">
        <f t="shared" si="117"/>
        <v>8.0950353148290008E-2</v>
      </c>
      <c r="DC61" s="11">
        <f t="shared" si="118"/>
        <v>4.5197270161856012E-2</v>
      </c>
      <c r="DD61" s="11">
        <f t="shared" si="119"/>
        <v>2.5935200485679773E-2</v>
      </c>
      <c r="DE61" s="9">
        <v>529211</v>
      </c>
      <c r="DF61" s="9">
        <v>413398</v>
      </c>
      <c r="DG61" s="9">
        <v>20</v>
      </c>
      <c r="DH61" s="9">
        <v>79</v>
      </c>
      <c r="DI61" s="9">
        <v>1388</v>
      </c>
      <c r="DJ61" s="9">
        <v>22433</v>
      </c>
      <c r="DK61" s="9">
        <v>46798</v>
      </c>
      <c r="DL61" s="9">
        <v>24873</v>
      </c>
      <c r="DM61" s="9">
        <v>40920</v>
      </c>
      <c r="DN61" s="9">
        <v>14480</v>
      </c>
      <c r="DO61" s="9">
        <v>12416</v>
      </c>
      <c r="DP61" s="9">
        <v>30661</v>
      </c>
      <c r="DQ61" s="9">
        <v>8905</v>
      </c>
      <c r="DR61" s="9">
        <v>42291</v>
      </c>
      <c r="DS61" s="9">
        <v>58699</v>
      </c>
      <c r="DT61" s="9">
        <v>37776</v>
      </c>
      <c r="DU61" s="9">
        <v>11653</v>
      </c>
      <c r="DV61" s="9">
        <v>95402</v>
      </c>
      <c r="DW61" s="9">
        <v>15072</v>
      </c>
      <c r="DX61" s="9">
        <v>44849</v>
      </c>
      <c r="DY61" s="9">
        <v>20492</v>
      </c>
      <c r="DZ61" s="9">
        <v>4</v>
      </c>
      <c r="EA61" s="9">
        <f t="shared" si="183"/>
        <v>69330</v>
      </c>
      <c r="EB61" s="9">
        <f t="shared" si="184"/>
        <v>39566</v>
      </c>
      <c r="EC61" s="9">
        <f t="shared" si="185"/>
        <v>138766</v>
      </c>
      <c r="ED61" s="9">
        <f t="shared" si="186"/>
        <v>107055</v>
      </c>
      <c r="EE61" s="9">
        <f t="shared" si="187"/>
        <v>81661</v>
      </c>
      <c r="EF61" s="9">
        <f t="shared" si="188"/>
        <v>92833</v>
      </c>
      <c r="EG61" s="11">
        <f t="shared" si="189"/>
        <v>0.1310063471847713</v>
      </c>
      <c r="EH61" s="11">
        <f t="shared" si="190"/>
        <v>7.4764129997297868E-2</v>
      </c>
      <c r="EI61" s="11">
        <f t="shared" si="191"/>
        <v>0.26221299254928565</v>
      </c>
      <c r="EJ61" s="11">
        <f t="shared" si="192"/>
        <v>0.2022917135131356</v>
      </c>
      <c r="EK61" s="11">
        <f t="shared" si="193"/>
        <v>0.15430707222638984</v>
      </c>
      <c r="EL61" s="11">
        <f t="shared" si="194"/>
        <v>0.17541774452911976</v>
      </c>
      <c r="EM61" s="9">
        <v>660192</v>
      </c>
      <c r="EN61" s="9">
        <v>440720</v>
      </c>
      <c r="EO61" s="14">
        <f t="shared" si="120"/>
        <v>0.66756337550288403</v>
      </c>
      <c r="EP61" s="9">
        <v>427765</v>
      </c>
      <c r="EQ61" s="9">
        <v>413398</v>
      </c>
      <c r="ER61" s="11">
        <f t="shared" si="58"/>
        <v>3.3586198029291782E-2</v>
      </c>
      <c r="ES61" s="9">
        <v>66999</v>
      </c>
      <c r="ET61" s="9">
        <v>560823</v>
      </c>
      <c r="EU61" s="9">
        <v>38433</v>
      </c>
      <c r="EV61" s="9">
        <v>130860</v>
      </c>
      <c r="EW61" s="9">
        <v>143740</v>
      </c>
      <c r="EX61" s="9">
        <v>106480</v>
      </c>
      <c r="EY61" s="9">
        <v>141310</v>
      </c>
      <c r="EZ61" s="13">
        <f t="shared" si="121"/>
        <v>6.8529643042457247E-2</v>
      </c>
      <c r="FA61" s="13">
        <f t="shared" si="122"/>
        <v>0.23333565135524043</v>
      </c>
      <c r="FB61" s="13">
        <f t="shared" si="123"/>
        <v>0.25630189917317941</v>
      </c>
      <c r="FC61" s="13">
        <f t="shared" si="124"/>
        <v>0.18986382512842734</v>
      </c>
      <c r="FD61" s="13">
        <f t="shared" si="125"/>
        <v>0.25196898130069556</v>
      </c>
      <c r="FE61" s="13">
        <f t="shared" si="126"/>
        <v>0.44183280642912293</v>
      </c>
      <c r="FF61" s="9">
        <v>166</v>
      </c>
      <c r="FG61" s="9">
        <v>53057</v>
      </c>
      <c r="FH61" s="9">
        <v>17238</v>
      </c>
      <c r="FI61" s="9">
        <v>403</v>
      </c>
      <c r="FJ61" s="9">
        <v>836</v>
      </c>
      <c r="FK61" s="9">
        <f t="shared" si="59"/>
        <v>53223</v>
      </c>
      <c r="FL61" s="9">
        <f t="shared" si="60"/>
        <v>17641</v>
      </c>
      <c r="FM61" s="9">
        <f t="shared" si="61"/>
        <v>836</v>
      </c>
      <c r="FN61" s="9">
        <v>275835</v>
      </c>
      <c r="FO61" s="9">
        <v>137675</v>
      </c>
      <c r="FP61" s="9">
        <v>259021</v>
      </c>
      <c r="FQ61" s="9">
        <f t="shared" si="62"/>
        <v>138160</v>
      </c>
      <c r="FR61" s="8">
        <v>382471</v>
      </c>
      <c r="FS61" s="8">
        <v>22131</v>
      </c>
      <c r="FT61" s="13">
        <f t="shared" si="127"/>
        <v>5.7863210544067394E-2</v>
      </c>
      <c r="FU61" s="8">
        <v>360340</v>
      </c>
      <c r="FV61" s="8">
        <v>209225</v>
      </c>
      <c r="FW61" s="8">
        <v>151115</v>
      </c>
      <c r="FX61" s="13">
        <f t="shared" si="128"/>
        <v>0.58063218071821054</v>
      </c>
      <c r="FY61" s="13">
        <f t="shared" si="129"/>
        <v>0.4193678192817894</v>
      </c>
      <c r="FZ61" s="17">
        <v>46765</v>
      </c>
      <c r="GA61" s="17">
        <v>58030</v>
      </c>
      <c r="GB61" s="17">
        <v>101488</v>
      </c>
      <c r="GC61" s="17">
        <v>82100</v>
      </c>
      <c r="GD61" s="17">
        <v>94088</v>
      </c>
      <c r="GE61" s="13">
        <f t="shared" si="63"/>
        <v>0.12227070810597404</v>
      </c>
      <c r="GF61" s="13">
        <f t="shared" si="64"/>
        <v>0.15172392155222225</v>
      </c>
      <c r="GG61" s="13">
        <f t="shared" si="65"/>
        <v>0.26534822247961282</v>
      </c>
      <c r="GH61" s="13">
        <f t="shared" si="66"/>
        <v>0.21465679750883074</v>
      </c>
      <c r="GI61" s="13">
        <f t="shared" si="67"/>
        <v>0.24600035035336013</v>
      </c>
      <c r="GJ61">
        <v>1963</v>
      </c>
      <c r="GK61" s="8">
        <v>235229</v>
      </c>
      <c r="GL61" s="8">
        <v>51348</v>
      </c>
      <c r="GM61" s="8">
        <v>55202</v>
      </c>
      <c r="GN61" s="8">
        <v>38040</v>
      </c>
      <c r="GO61" s="8">
        <v>2652</v>
      </c>
      <c r="GP61" s="13">
        <f t="shared" si="130"/>
        <v>0.61502440707922956</v>
      </c>
      <c r="GQ61" s="13">
        <f t="shared" si="131"/>
        <v>0.13425331593767895</v>
      </c>
      <c r="GR61" s="13">
        <f t="shared" si="132"/>
        <v>0.14432989690721648</v>
      </c>
      <c r="GS61" s="13">
        <f t="shared" si="133"/>
        <v>9.9458521038196357E-2</v>
      </c>
      <c r="GT61" s="13">
        <f t="shared" si="134"/>
        <v>6.9338590376786741E-3</v>
      </c>
      <c r="GU61" s="21">
        <v>259781.15234773001</v>
      </c>
      <c r="GV61" s="21">
        <f>GU61*VLOOKUP(H61,'R-CPI-U-RS'!$A$44:$O$54,15,FALSE)</f>
        <v>267413.27166887408</v>
      </c>
      <c r="GW61" s="9">
        <v>534</v>
      </c>
      <c r="GX61" s="9">
        <v>28</v>
      </c>
      <c r="GY61" s="9">
        <v>13</v>
      </c>
      <c r="GZ61" s="9">
        <v>654</v>
      </c>
      <c r="HA61" s="9">
        <f t="shared" si="69"/>
        <v>695</v>
      </c>
      <c r="HB61" s="8">
        <v>27313</v>
      </c>
      <c r="HC61" s="8">
        <v>113451</v>
      </c>
      <c r="HD61" s="8">
        <v>95450</v>
      </c>
      <c r="HE61" s="8">
        <v>119518</v>
      </c>
      <c r="HF61" s="8">
        <v>4608</v>
      </c>
      <c r="HG61" s="13">
        <f t="shared" si="135"/>
        <v>7.5797857578953215E-2</v>
      </c>
      <c r="HH61" s="13">
        <f t="shared" si="179"/>
        <v>0.31484431370372429</v>
      </c>
      <c r="HI61" s="13">
        <f t="shared" si="180"/>
        <v>0.26488871621246601</v>
      </c>
      <c r="HJ61" s="13">
        <f t="shared" si="181"/>
        <v>0.33168118998723428</v>
      </c>
      <c r="HK61" s="13">
        <f t="shared" si="182"/>
        <v>1.2787922517622246E-2</v>
      </c>
      <c r="HL61" s="5">
        <v>1167</v>
      </c>
      <c r="HM61" s="5">
        <f>HL61*VLOOKUP(H61,'R-CPI-U-RS'!$A$44:$O$54,15,FALSE)</f>
        <v>1201.2853327398172</v>
      </c>
      <c r="HN61" s="17">
        <v>49159</v>
      </c>
      <c r="HO61" s="17">
        <v>75598</v>
      </c>
      <c r="HP61" s="17">
        <v>40634</v>
      </c>
      <c r="HQ61" s="17">
        <v>17612</v>
      </c>
      <c r="HR61" s="17">
        <v>24722</v>
      </c>
      <c r="HS61" s="17">
        <v>1500</v>
      </c>
      <c r="HT61" s="13">
        <f t="shared" si="136"/>
        <v>0.23495758155096189</v>
      </c>
      <c r="HU61" s="13">
        <f t="shared" si="137"/>
        <v>0.36132393356434461</v>
      </c>
      <c r="HV61" s="13">
        <f t="shared" si="138"/>
        <v>0.19421197275660174</v>
      </c>
      <c r="HW61" s="13">
        <f t="shared" si="139"/>
        <v>8.4177321065838209E-2</v>
      </c>
      <c r="HX61" s="13">
        <f t="shared" si="140"/>
        <v>0.11815987573186761</v>
      </c>
      <c r="HY61" s="13">
        <f t="shared" si="141"/>
        <v>7.1693153303859485E-3</v>
      </c>
      <c r="HZ61" s="13">
        <v>0.16899999999999998</v>
      </c>
      <c r="IA61" s="17">
        <v>6768</v>
      </c>
      <c r="IB61" s="17">
        <v>29138</v>
      </c>
      <c r="IC61" s="17">
        <v>36608</v>
      </c>
      <c r="ID61" s="17">
        <v>23071</v>
      </c>
      <c r="IE61" s="17">
        <v>47147</v>
      </c>
      <c r="IF61" s="17">
        <v>8383</v>
      </c>
      <c r="IG61" s="13">
        <f t="shared" si="142"/>
        <v>4.478708268537207E-2</v>
      </c>
      <c r="IH61" s="13">
        <f t="shared" si="143"/>
        <v>0.1928200377196175</v>
      </c>
      <c r="II61" s="13">
        <f t="shared" si="144"/>
        <v>0.24225258908778083</v>
      </c>
      <c r="IJ61" s="13">
        <f t="shared" si="145"/>
        <v>0.15267180624028059</v>
      </c>
      <c r="IK61" s="13">
        <f t="shared" si="146"/>
        <v>0.31199417662045464</v>
      </c>
      <c r="IL61" s="13">
        <f t="shared" si="147"/>
        <v>5.5474307646494393E-2</v>
      </c>
      <c r="IM61" s="13">
        <v>0.29600000000000004</v>
      </c>
      <c r="IN61" s="17">
        <v>523549</v>
      </c>
      <c r="IO61" s="17">
        <v>395563</v>
      </c>
      <c r="IP61" s="17">
        <v>38030</v>
      </c>
      <c r="IQ61" s="17">
        <v>11424</v>
      </c>
      <c r="IR61" s="17">
        <v>12134</v>
      </c>
      <c r="IS61" s="17">
        <v>9983</v>
      </c>
      <c r="IT61" s="17">
        <v>56415</v>
      </c>
      <c r="IU61" s="13">
        <f t="shared" si="148"/>
        <v>0.75554150614364657</v>
      </c>
      <c r="IV61" s="13">
        <f t="shared" si="149"/>
        <v>7.263885519788979E-2</v>
      </c>
      <c r="IW61" s="13">
        <f t="shared" si="150"/>
        <v>2.1820307172776568E-2</v>
      </c>
      <c r="IX61" s="13">
        <f t="shared" si="151"/>
        <v>2.3176436207499203E-2</v>
      </c>
      <c r="IY61" s="13">
        <f t="shared" si="152"/>
        <v>1.9067938244557815E-2</v>
      </c>
      <c r="IZ61" s="13">
        <f t="shared" si="153"/>
        <v>0.10775495703363008</v>
      </c>
      <c r="JA61" s="17">
        <v>523549</v>
      </c>
      <c r="JB61" s="17">
        <v>395563</v>
      </c>
      <c r="JC61" s="17">
        <v>38030</v>
      </c>
      <c r="JD61" s="17">
        <v>11424</v>
      </c>
      <c r="JE61" s="17">
        <v>14108</v>
      </c>
      <c r="JF61" s="17">
        <v>8009</v>
      </c>
      <c r="JG61" s="17">
        <v>56415</v>
      </c>
      <c r="JH61" s="13">
        <f t="shared" si="74"/>
        <v>0.75554150614364657</v>
      </c>
      <c r="JI61" s="13">
        <f t="shared" si="75"/>
        <v>7.263885519788979E-2</v>
      </c>
      <c r="JJ61" s="13">
        <f t="shared" si="76"/>
        <v>2.1820307172776568E-2</v>
      </c>
      <c r="JK61" s="13">
        <f t="shared" si="77"/>
        <v>2.6946856932206917E-2</v>
      </c>
      <c r="JL61" s="13">
        <f t="shared" si="78"/>
        <v>1.5297517519850101E-2</v>
      </c>
      <c r="JM61" s="13">
        <f t="shared" si="79"/>
        <v>0.10775495703363008</v>
      </c>
      <c r="JN61" s="1">
        <v>80</v>
      </c>
      <c r="JO61" s="1">
        <v>50</v>
      </c>
      <c r="JP61" s="1">
        <v>9</v>
      </c>
      <c r="JQ61" s="1">
        <v>17</v>
      </c>
      <c r="JR61" s="1">
        <v>1</v>
      </c>
      <c r="JS61" s="1">
        <v>1</v>
      </c>
      <c r="JT61" s="11">
        <f t="shared" si="80"/>
        <v>0.625</v>
      </c>
      <c r="JU61" s="11">
        <f t="shared" si="81"/>
        <v>0.1125</v>
      </c>
      <c r="JV61" s="11">
        <f t="shared" si="82"/>
        <v>0.21249999999999999</v>
      </c>
      <c r="JW61" s="11">
        <f t="shared" si="83"/>
        <v>1.2500000000000001E-2</v>
      </c>
      <c r="JX61" s="11">
        <f t="shared" si="84"/>
        <v>1.2500000000000001E-2</v>
      </c>
      <c r="JY61" s="29">
        <f>(JN61/J61)*100000</f>
        <v>9.6204839343931106</v>
      </c>
      <c r="JZ61" s="9">
        <v>12902123</v>
      </c>
      <c r="KA61" s="9"/>
      <c r="KB61" s="9">
        <v>181712</v>
      </c>
      <c r="KC61" s="9"/>
      <c r="KD61" s="9"/>
      <c r="KE61" s="9"/>
      <c r="KF61" s="9"/>
      <c r="KG61" s="9"/>
      <c r="KH61" s="9">
        <f t="shared" si="85"/>
        <v>0</v>
      </c>
      <c r="KI61" s="9">
        <f t="shared" si="86"/>
        <v>181712</v>
      </c>
      <c r="KJ61" s="9">
        <f t="shared" si="87"/>
        <v>13083835</v>
      </c>
      <c r="KK61" t="e">
        <v>#N/A</v>
      </c>
      <c r="KL61" s="8" t="e">
        <v>#N/A</v>
      </c>
      <c r="KM61" s="8" t="e">
        <v>#N/A</v>
      </c>
      <c r="KN61" s="8" t="e">
        <v>#N/A</v>
      </c>
      <c r="KO61" s="8">
        <v>360920</v>
      </c>
      <c r="KP61" s="8">
        <v>94030</v>
      </c>
      <c r="KQ61" s="8">
        <v>163255</v>
      </c>
      <c r="KR61" s="8">
        <v>92200</v>
      </c>
      <c r="KS61" s="8">
        <v>11435</v>
      </c>
      <c r="KT61" s="13">
        <f t="shared" si="154"/>
        <v>0.26052864900809042</v>
      </c>
      <c r="KU61" s="13">
        <f t="shared" si="155"/>
        <v>0.45233015626731687</v>
      </c>
      <c r="KV61" s="13">
        <f t="shared" si="156"/>
        <v>0.25545827330156268</v>
      </c>
      <c r="KW61" s="13">
        <f t="shared" si="157"/>
        <v>3.1682921423030037E-2</v>
      </c>
      <c r="KX61" s="17">
        <v>8096775</v>
      </c>
      <c r="KY61" s="15">
        <f t="shared" si="158"/>
        <v>22.433711071705641</v>
      </c>
      <c r="KZ61" s="8">
        <v>414915</v>
      </c>
      <c r="LA61" s="8">
        <v>19381</v>
      </c>
      <c r="LB61" s="8">
        <v>114724</v>
      </c>
      <c r="LC61" s="8">
        <v>169065</v>
      </c>
      <c r="LD61" s="8">
        <v>72859</v>
      </c>
      <c r="LE61" s="8">
        <v>38886</v>
      </c>
      <c r="LF61" s="13">
        <f t="shared" si="159"/>
        <v>4.6710772085848909E-2</v>
      </c>
      <c r="LG61" s="13">
        <f t="shared" si="160"/>
        <v>0.27650000602533048</v>
      </c>
      <c r="LH61" s="13">
        <f t="shared" si="161"/>
        <v>0.40746899967463213</v>
      </c>
      <c r="LI61" s="13">
        <f t="shared" si="162"/>
        <v>0.17559982165021751</v>
      </c>
      <c r="LJ61" s="13">
        <f t="shared" si="163"/>
        <v>9.3720400563970935E-2</v>
      </c>
      <c r="LK61" s="17">
        <v>699</v>
      </c>
      <c r="LL61" s="17">
        <v>11</v>
      </c>
      <c r="LM61" s="13">
        <f t="shared" si="195"/>
        <v>1.5736766809728183E-2</v>
      </c>
      <c r="LN61" s="27" t="e">
        <v>#N/A</v>
      </c>
      <c r="LO61" s="27" t="e">
        <v>#N/A</v>
      </c>
      <c r="LP61" s="27" t="e">
        <v>#N/A</v>
      </c>
      <c r="LQ61" s="27" t="e">
        <v>#N/A</v>
      </c>
      <c r="LR61" s="27" t="e">
        <v>#N/A</v>
      </c>
      <c r="LS61" s="11" t="e">
        <f t="shared" si="90"/>
        <v>#N/A</v>
      </c>
      <c r="LT61" s="11" t="e">
        <f t="shared" si="91"/>
        <v>#N/A</v>
      </c>
      <c r="LU61" s="11" t="e">
        <f t="shared" si="92"/>
        <v>#N/A</v>
      </c>
      <c r="LV61" s="11" t="e">
        <f t="shared" si="93"/>
        <v>#N/A</v>
      </c>
      <c r="LW61" s="11" t="e">
        <f t="shared" si="94"/>
        <v>#N/A</v>
      </c>
      <c r="LX61" s="25" t="e">
        <v>#N/A</v>
      </c>
      <c r="LY61" s="25" t="e">
        <v>#N/A</v>
      </c>
      <c r="LZ61" s="25" t="e">
        <v>#N/A</v>
      </c>
      <c r="MA61" s="25" t="e">
        <v>#N/A</v>
      </c>
      <c r="MB61" s="22" t="e">
        <v>#N/A</v>
      </c>
      <c r="MC61" s="22" t="e">
        <v>#N/A</v>
      </c>
      <c r="MD61" s="1">
        <v>365</v>
      </c>
      <c r="ME61" s="1">
        <v>129</v>
      </c>
      <c r="MF61" s="1">
        <v>217</v>
      </c>
      <c r="MG61" s="1">
        <v>17</v>
      </c>
      <c r="MH61" s="1">
        <v>2</v>
      </c>
      <c r="MI61" s="1">
        <v>0</v>
      </c>
      <c r="MJ61" s="11">
        <f t="shared" si="95"/>
        <v>0.35342465753424657</v>
      </c>
      <c r="MK61" s="11">
        <f t="shared" si="96"/>
        <v>0.59452054794520548</v>
      </c>
      <c r="ML61" s="11">
        <f t="shared" si="97"/>
        <v>4.6575342465753428E-2</v>
      </c>
      <c r="MM61" s="11">
        <f t="shared" si="98"/>
        <v>5.4794520547945206E-3</v>
      </c>
      <c r="MN61" s="11">
        <f t="shared" si="99"/>
        <v>0</v>
      </c>
      <c r="MO61" s="26" t="e">
        <v>#N/A</v>
      </c>
      <c r="MP61" s="26" t="e">
        <v>#N/A</v>
      </c>
      <c r="MQ61" s="26" t="e">
        <v>#N/A</v>
      </c>
      <c r="MR61" s="26" t="e">
        <v>#N/A</v>
      </c>
      <c r="MS61" s="9">
        <v>644683.97603037895</v>
      </c>
      <c r="MT61" s="9">
        <v>58123.961000000003</v>
      </c>
      <c r="MU61" s="9">
        <v>2937.2</v>
      </c>
      <c r="MV61" s="9">
        <v>1123688.8590533</v>
      </c>
      <c r="MW61" s="9">
        <v>1829433.9960836701</v>
      </c>
      <c r="MX61" s="13">
        <v>6.5000000000000002E-2</v>
      </c>
      <c r="MY61" s="13">
        <v>0.114</v>
      </c>
      <c r="MZ61" s="13">
        <v>0.13900000000000001</v>
      </c>
      <c r="NA61" s="13">
        <v>0.13200000000000001</v>
      </c>
      <c r="NB61" s="13">
        <v>0.35600000000000004</v>
      </c>
      <c r="NC61" s="8">
        <v>1562</v>
      </c>
      <c r="ND61" s="8">
        <v>2376</v>
      </c>
      <c r="NE61" s="8">
        <v>769</v>
      </c>
      <c r="NF61" s="8">
        <v>745</v>
      </c>
      <c r="NG61" s="8">
        <v>2620</v>
      </c>
      <c r="NH61" s="38">
        <f t="shared" si="100"/>
        <v>0.19350842418235878</v>
      </c>
      <c r="NI61" s="38">
        <f t="shared" si="101"/>
        <v>0.29435084241823589</v>
      </c>
      <c r="NJ61" s="38">
        <f t="shared" si="102"/>
        <v>9.526759167492567E-2</v>
      </c>
      <c r="NK61" s="38">
        <f t="shared" si="103"/>
        <v>9.229435084241823E-2</v>
      </c>
      <c r="NL61" s="38">
        <f t="shared" si="104"/>
        <v>0.32457879088206143</v>
      </c>
      <c r="NM61" s="8">
        <v>816221</v>
      </c>
      <c r="NN61" s="8">
        <v>111270</v>
      </c>
      <c r="NO61" s="11">
        <f t="shared" si="105"/>
        <v>0.13632337320407095</v>
      </c>
      <c r="NP61" s="13">
        <v>0.254</v>
      </c>
      <c r="NQ61" s="13">
        <v>0.24399999999999999</v>
      </c>
      <c r="NR61" s="13">
        <v>9.8088407734000002E-2</v>
      </c>
      <c r="NS61" s="9" t="e">
        <v>#N/A</v>
      </c>
      <c r="NT61" s="39" t="e">
        <v>#N/A</v>
      </c>
      <c r="NU61" s="8">
        <v>3884</v>
      </c>
      <c r="NV61" s="16">
        <v>470.76677000000001</v>
      </c>
      <c r="NW61" s="8">
        <v>624</v>
      </c>
      <c r="NX61" s="25">
        <v>8.4163957860000007</v>
      </c>
      <c r="NY61" s="39" t="e">
        <v>#N/A</v>
      </c>
    </row>
    <row r="62" spans="1:389" x14ac:dyDescent="0.25">
      <c r="A62" s="3" t="s">
        <v>49</v>
      </c>
      <c r="B62" s="3" t="s">
        <v>4</v>
      </c>
      <c r="C62" s="3" t="s">
        <v>80</v>
      </c>
      <c r="D62" s="3" t="s">
        <v>96</v>
      </c>
      <c r="E62" s="3" t="s">
        <v>23</v>
      </c>
      <c r="F62" s="3" t="s">
        <v>24</v>
      </c>
      <c r="G62" s="3">
        <v>39061</v>
      </c>
      <c r="H62" s="3">
        <v>2024</v>
      </c>
      <c r="I62" s="3" t="str">
        <f t="shared" si="53"/>
        <v>Sum of 2024</v>
      </c>
      <c r="J62" s="8">
        <v>837359</v>
      </c>
      <c r="K62" s="8">
        <v>837359</v>
      </c>
      <c r="L62" s="8">
        <v>189482</v>
      </c>
      <c r="M62" s="8">
        <v>204378</v>
      </c>
      <c r="N62" s="8">
        <v>298768</v>
      </c>
      <c r="O62" s="8">
        <v>144731</v>
      </c>
      <c r="P62" s="13">
        <f t="shared" si="106"/>
        <v>0.22628526116038641</v>
      </c>
      <c r="Q62" s="13">
        <f t="shared" si="107"/>
        <v>0.24407452478566541</v>
      </c>
      <c r="R62" s="13">
        <f t="shared" si="108"/>
        <v>0.35679798031668614</v>
      </c>
      <c r="S62" s="13">
        <f t="shared" si="109"/>
        <v>0.17284223373726204</v>
      </c>
      <c r="T62" s="15">
        <v>36.9</v>
      </c>
      <c r="U62" s="15">
        <v>35.700000000000003</v>
      </c>
      <c r="V62" s="15">
        <v>38.5</v>
      </c>
      <c r="W62" s="17">
        <v>514573</v>
      </c>
      <c r="X62" s="17">
        <v>207276</v>
      </c>
      <c r="Y62" s="17">
        <v>24262</v>
      </c>
      <c r="Z62" s="17">
        <v>4481</v>
      </c>
      <c r="AA62" s="17">
        <v>41566</v>
      </c>
      <c r="AB62" s="17">
        <v>45201</v>
      </c>
      <c r="AC62" s="17">
        <v>322786</v>
      </c>
      <c r="AD62" s="13">
        <f t="shared" si="196"/>
        <v>0.61451898170318819</v>
      </c>
      <c r="AE62" s="13">
        <f t="shared" si="197"/>
        <v>0.24753540596088416</v>
      </c>
      <c r="AF62" s="13">
        <f t="shared" si="198"/>
        <v>2.8974430322000481E-2</v>
      </c>
      <c r="AG62" s="13">
        <f t="shared" si="199"/>
        <v>5.3513487046774446E-3</v>
      </c>
      <c r="AH62" s="13">
        <f t="shared" si="200"/>
        <v>4.9639401976929849E-2</v>
      </c>
      <c r="AI62" s="13">
        <f t="shared" si="201"/>
        <v>5.3980431332319827E-2</v>
      </c>
      <c r="AJ62" s="13">
        <f t="shared" si="202"/>
        <v>0.38548101829681175</v>
      </c>
      <c r="AK62" s="17">
        <v>359495</v>
      </c>
      <c r="AL62" s="17">
        <v>127033</v>
      </c>
      <c r="AM62" s="17">
        <v>120952</v>
      </c>
      <c r="AN62" s="17">
        <v>51326</v>
      </c>
      <c r="AO62" s="17">
        <v>60184</v>
      </c>
      <c r="AP62" s="13">
        <f t="shared" si="110"/>
        <v>0.35336513720635893</v>
      </c>
      <c r="AQ62" s="13">
        <f t="shared" si="164"/>
        <v>0.33644974199919331</v>
      </c>
      <c r="AR62" s="13">
        <f t="shared" si="165"/>
        <v>0.14277250031293898</v>
      </c>
      <c r="AS62" s="13">
        <f t="shared" si="166"/>
        <v>0.16741262048150879</v>
      </c>
      <c r="AT62" s="19">
        <v>2.27</v>
      </c>
      <c r="AU62" s="17">
        <v>786415</v>
      </c>
      <c r="AV62" s="17">
        <v>714572</v>
      </c>
      <c r="AW62" s="17">
        <v>26719</v>
      </c>
      <c r="AX62" s="17">
        <v>24237</v>
      </c>
      <c r="AY62" s="17">
        <v>10699</v>
      </c>
      <c r="AZ62" s="17">
        <v>10188</v>
      </c>
      <c r="BA62" s="13">
        <f t="shared" si="167"/>
        <v>0.90864492666085972</v>
      </c>
      <c r="BB62" s="13">
        <f t="shared" si="168"/>
        <v>3.3975699853130981E-2</v>
      </c>
      <c r="BC62" s="13">
        <f t="shared" si="169"/>
        <v>3.0819605424616772E-2</v>
      </c>
      <c r="BD62" s="13">
        <f t="shared" si="170"/>
        <v>1.3604776104219783E-2</v>
      </c>
      <c r="BE62" s="13">
        <f t="shared" si="171"/>
        <v>1.2954991957172739E-2</v>
      </c>
      <c r="BF62" s="13">
        <f t="shared" si="9"/>
        <v>9.135507333914028E-2</v>
      </c>
      <c r="BG62" s="17">
        <v>827838</v>
      </c>
      <c r="BH62" s="17">
        <v>713543</v>
      </c>
      <c r="BI62" s="17">
        <v>64537</v>
      </c>
      <c r="BJ62" s="17">
        <v>18458</v>
      </c>
      <c r="BK62" s="17">
        <v>27943</v>
      </c>
      <c r="BL62" s="17">
        <v>3357</v>
      </c>
      <c r="BM62" s="13">
        <f t="shared" si="111"/>
        <v>0.86193554777625569</v>
      </c>
      <c r="BN62" s="13">
        <f t="shared" si="172"/>
        <v>7.7958489462914241E-2</v>
      </c>
      <c r="BO62" s="13">
        <f t="shared" si="173"/>
        <v>2.2296632916101941E-2</v>
      </c>
      <c r="BP62" s="13">
        <f t="shared" si="174"/>
        <v>3.3754188621445261E-2</v>
      </c>
      <c r="BQ62" s="13">
        <f t="shared" si="175"/>
        <v>4.0551412232828158E-3</v>
      </c>
      <c r="BR62" s="13">
        <f t="shared" si="56"/>
        <v>0.13806445222374425</v>
      </c>
      <c r="BS62" s="17">
        <v>586858</v>
      </c>
      <c r="BT62" s="17">
        <v>182443</v>
      </c>
      <c r="BU62" s="17">
        <v>10914</v>
      </c>
      <c r="BV62" s="17">
        <v>57144</v>
      </c>
      <c r="BW62" s="13">
        <f t="shared" si="112"/>
        <v>0.70084396298361873</v>
      </c>
      <c r="BX62" s="13">
        <f t="shared" si="176"/>
        <v>0.21787906978966012</v>
      </c>
      <c r="BY62" s="13">
        <f t="shared" si="177"/>
        <v>1.3033836144353855E-2</v>
      </c>
      <c r="BZ62" s="13">
        <f t="shared" si="178"/>
        <v>6.8243131082367306E-2</v>
      </c>
      <c r="CA62" s="13">
        <f t="shared" si="113"/>
        <v>0.29915603701638127</v>
      </c>
      <c r="CB62" s="8">
        <v>817896</v>
      </c>
      <c r="CC62" s="8">
        <v>115211</v>
      </c>
      <c r="CD62" s="13">
        <f t="shared" si="114"/>
        <v>0.14086265246437199</v>
      </c>
      <c r="CE62" s="8">
        <v>186907</v>
      </c>
      <c r="CF62" s="8">
        <v>35001</v>
      </c>
      <c r="CG62" s="13">
        <f t="shared" si="115"/>
        <v>0.18726425441529745</v>
      </c>
      <c r="CH62" s="5">
        <v>72728</v>
      </c>
      <c r="CI62" s="5">
        <f>CH62*VLOOKUP(H62,'R-CPI-U-RS'!$A$44:$O$54,15,FALSE)</f>
        <v>72728</v>
      </c>
      <c r="CJ62" s="5"/>
      <c r="CK62" s="5" t="e">
        <v>#N/A</v>
      </c>
      <c r="CL62" s="9" t="e">
        <v>#N/A</v>
      </c>
      <c r="CM62" s="9" t="e">
        <v>#N/A</v>
      </c>
      <c r="CN62" s="9" t="e">
        <v>#N/A</v>
      </c>
      <c r="CO62" s="9" t="e">
        <v>#N/A</v>
      </c>
      <c r="CP62" s="9" t="e">
        <v>#N/A</v>
      </c>
      <c r="CQ62" s="9" t="e">
        <v>#N/A</v>
      </c>
      <c r="CR62" s="9" t="e">
        <v>#N/A</v>
      </c>
      <c r="CS62" s="9" t="e">
        <v>#N/A</v>
      </c>
      <c r="CT62" s="20" t="e">
        <v>#N/A</v>
      </c>
      <c r="CU62" s="20" t="e">
        <f>CT62*VLOOKUP(H62,'R-CPI-U-RS'!$A$44:$P$54,16,FALSE)</f>
        <v>#N/A</v>
      </c>
      <c r="CV62" s="9" t="e">
        <v>#N/A</v>
      </c>
      <c r="CW62" s="9">
        <v>709746</v>
      </c>
      <c r="CX62" s="9">
        <v>66557</v>
      </c>
      <c r="CY62" s="9">
        <v>24224</v>
      </c>
      <c r="CZ62" s="9">
        <v>16750</v>
      </c>
      <c r="DA62" s="11">
        <f t="shared" si="116"/>
        <v>0.86842771789735917</v>
      </c>
      <c r="DB62" s="11">
        <f t="shared" si="117"/>
        <v>8.1437505276668737E-2</v>
      </c>
      <c r="DC62" s="11">
        <f t="shared" si="118"/>
        <v>2.9639889535616443E-2</v>
      </c>
      <c r="DD62" s="11">
        <f t="shared" si="119"/>
        <v>2.0494887290355656E-2</v>
      </c>
      <c r="DE62" s="9" t="e">
        <v>#N/A</v>
      </c>
      <c r="DF62" s="9">
        <v>414944</v>
      </c>
      <c r="DG62" s="9" t="e">
        <v>#N/A</v>
      </c>
      <c r="DH62" s="9" t="e">
        <v>#N/A</v>
      </c>
      <c r="DI62" s="9" t="e">
        <v>#N/A</v>
      </c>
      <c r="DJ62" s="9" t="e">
        <v>#N/A</v>
      </c>
      <c r="DK62" s="9" t="e">
        <v>#N/A</v>
      </c>
      <c r="DL62" s="9" t="e">
        <v>#N/A</v>
      </c>
      <c r="DM62" s="9" t="e">
        <v>#N/A</v>
      </c>
      <c r="DN62" s="9" t="e">
        <v>#N/A</v>
      </c>
      <c r="DO62" s="9" t="e">
        <v>#N/A</v>
      </c>
      <c r="DP62" s="9" t="e">
        <v>#N/A</v>
      </c>
      <c r="DQ62" s="9" t="e">
        <v>#N/A</v>
      </c>
      <c r="DR62" s="9" t="e">
        <v>#N/A</v>
      </c>
      <c r="DS62" s="9" t="e">
        <v>#N/A</v>
      </c>
      <c r="DT62" s="9" t="e">
        <v>#N/A</v>
      </c>
      <c r="DU62" s="9" t="e">
        <v>#N/A</v>
      </c>
      <c r="DV62" s="9" t="e">
        <v>#N/A</v>
      </c>
      <c r="DW62" s="9" t="e">
        <v>#N/A</v>
      </c>
      <c r="DX62" s="9" t="e">
        <v>#N/A</v>
      </c>
      <c r="DY62" s="9" t="e">
        <v>#N/A</v>
      </c>
      <c r="DZ62" s="9" t="e">
        <v>#N/A</v>
      </c>
      <c r="EA62" s="9" t="e">
        <f t="shared" si="183"/>
        <v>#N/A</v>
      </c>
      <c r="EB62" s="9" t="e">
        <f t="shared" si="184"/>
        <v>#N/A</v>
      </c>
      <c r="EC62" s="9" t="e">
        <f t="shared" si="185"/>
        <v>#N/A</v>
      </c>
      <c r="ED62" s="9" t="e">
        <f t="shared" si="186"/>
        <v>#N/A</v>
      </c>
      <c r="EE62" s="9" t="e">
        <f t="shared" si="187"/>
        <v>#N/A</v>
      </c>
      <c r="EF62" s="9" t="e">
        <f t="shared" si="188"/>
        <v>#N/A</v>
      </c>
      <c r="EG62" s="11" t="e">
        <f t="shared" si="189"/>
        <v>#N/A</v>
      </c>
      <c r="EH62" s="11" t="e">
        <f t="shared" si="190"/>
        <v>#N/A</v>
      </c>
      <c r="EI62" s="11" t="e">
        <f t="shared" si="191"/>
        <v>#N/A</v>
      </c>
      <c r="EJ62" s="11" t="e">
        <f t="shared" si="192"/>
        <v>#N/A</v>
      </c>
      <c r="EK62" s="11" t="e">
        <f t="shared" si="193"/>
        <v>#N/A</v>
      </c>
      <c r="EL62" s="11" t="e">
        <f t="shared" si="194"/>
        <v>#N/A</v>
      </c>
      <c r="EM62" s="9">
        <v>670498</v>
      </c>
      <c r="EN62" s="9">
        <v>442960</v>
      </c>
      <c r="EO62" s="14">
        <f t="shared" si="120"/>
        <v>0.66064328305229847</v>
      </c>
      <c r="EP62" s="9">
        <v>432857</v>
      </c>
      <c r="EQ62" s="9">
        <v>414944</v>
      </c>
      <c r="ER62" s="11">
        <f t="shared" si="58"/>
        <v>4.1383181974647514E-2</v>
      </c>
      <c r="ES62" s="9" t="e">
        <v>#N/A</v>
      </c>
      <c r="ET62" s="9">
        <v>568148</v>
      </c>
      <c r="EU62" s="9">
        <v>40824</v>
      </c>
      <c r="EV62" s="9">
        <v>132214</v>
      </c>
      <c r="EW62" s="9">
        <v>153053</v>
      </c>
      <c r="EX62" s="9">
        <v>98381</v>
      </c>
      <c r="EY62" s="9">
        <v>143676</v>
      </c>
      <c r="EZ62" s="13">
        <f t="shared" si="121"/>
        <v>7.185451678083879E-2</v>
      </c>
      <c r="FA62" s="13">
        <f t="shared" si="122"/>
        <v>0.23271049092842006</v>
      </c>
      <c r="FB62" s="13">
        <f t="shared" si="123"/>
        <v>0.26938931405197236</v>
      </c>
      <c r="FC62" s="13">
        <f t="shared" si="124"/>
        <v>0.17316086653477614</v>
      </c>
      <c r="FD62" s="13">
        <f t="shared" si="125"/>
        <v>0.25288481170399263</v>
      </c>
      <c r="FE62" s="13">
        <f t="shared" si="126"/>
        <v>0.42604567823876877</v>
      </c>
      <c r="FF62" s="9" t="e">
        <v>#N/A</v>
      </c>
      <c r="FG62" s="9" t="e">
        <v>#N/A</v>
      </c>
      <c r="FH62" s="9" t="e">
        <v>#N/A</v>
      </c>
      <c r="FI62" s="9" t="e">
        <v>#N/A</v>
      </c>
      <c r="FJ62" s="9" t="e">
        <v>#N/A</v>
      </c>
      <c r="FK62" s="9" t="e">
        <f t="shared" si="59"/>
        <v>#N/A</v>
      </c>
      <c r="FL62" s="9" t="e">
        <f t="shared" si="60"/>
        <v>#N/A</v>
      </c>
      <c r="FM62" s="9" t="e">
        <f t="shared" si="61"/>
        <v>#N/A</v>
      </c>
      <c r="FN62" s="9" t="e">
        <v>#N/A</v>
      </c>
      <c r="FO62" s="9" t="e">
        <v>#N/A</v>
      </c>
      <c r="FP62" s="9" t="e">
        <v>#N/A</v>
      </c>
      <c r="FQ62" s="9" t="e">
        <f t="shared" si="62"/>
        <v>#N/A</v>
      </c>
      <c r="FR62" s="8">
        <v>383004</v>
      </c>
      <c r="FS62" s="8">
        <v>23509</v>
      </c>
      <c r="FT62" s="13">
        <f t="shared" si="127"/>
        <v>6.1380559994151498E-2</v>
      </c>
      <c r="FU62" s="8">
        <v>359495</v>
      </c>
      <c r="FV62" s="8">
        <v>213593</v>
      </c>
      <c r="FW62" s="8">
        <v>145902</v>
      </c>
      <c r="FX62" s="13">
        <f t="shared" si="128"/>
        <v>0.594147345581997</v>
      </c>
      <c r="FY62" s="13">
        <f t="shared" si="129"/>
        <v>0.40585265441800306</v>
      </c>
      <c r="FZ62" s="17">
        <v>46984</v>
      </c>
      <c r="GA62" s="17">
        <v>62967</v>
      </c>
      <c r="GB62" s="17">
        <v>98657</v>
      </c>
      <c r="GC62" s="17">
        <v>77141</v>
      </c>
      <c r="GD62" s="17">
        <v>97255</v>
      </c>
      <c r="GE62" s="13">
        <f t="shared" si="63"/>
        <v>0.12267234806947186</v>
      </c>
      <c r="GF62" s="13">
        <f t="shared" si="64"/>
        <v>0.16440298273647272</v>
      </c>
      <c r="GG62" s="13">
        <f t="shared" si="65"/>
        <v>0.25758738812127291</v>
      </c>
      <c r="GH62" s="13">
        <f t="shared" si="66"/>
        <v>0.20141042913389939</v>
      </c>
      <c r="GI62" s="13">
        <f t="shared" si="67"/>
        <v>0.25392685193888315</v>
      </c>
      <c r="GJ62">
        <v>1963</v>
      </c>
      <c r="GK62" s="8">
        <v>238515</v>
      </c>
      <c r="GL62" s="8">
        <v>43946</v>
      </c>
      <c r="GM62" s="8">
        <v>55883</v>
      </c>
      <c r="GN62" s="8">
        <v>41241</v>
      </c>
      <c r="GO62" s="8">
        <v>3419</v>
      </c>
      <c r="GP62" s="13">
        <f t="shared" si="130"/>
        <v>0.62274806529435722</v>
      </c>
      <c r="GQ62" s="13">
        <f t="shared" si="131"/>
        <v>0.11474031602803104</v>
      </c>
      <c r="GR62" s="13">
        <f t="shared" si="132"/>
        <v>0.14590709235412685</v>
      </c>
      <c r="GS62" s="13">
        <f t="shared" si="133"/>
        <v>0.10767772660337752</v>
      </c>
      <c r="GT62" s="13">
        <f t="shared" si="134"/>
        <v>8.9267997201073618E-3</v>
      </c>
      <c r="GU62" s="21">
        <v>275261.39688598301</v>
      </c>
      <c r="GV62" s="21">
        <f>GU62*VLOOKUP(H62,'R-CPI-U-RS'!$A$44:$O$54,15,FALSE)</f>
        <v>275261.39688598301</v>
      </c>
      <c r="GW62" s="9">
        <v>566</v>
      </c>
      <c r="GX62" s="9">
        <v>24</v>
      </c>
      <c r="GY62" s="9">
        <v>15</v>
      </c>
      <c r="GZ62" s="9">
        <v>217</v>
      </c>
      <c r="HA62" s="9">
        <f t="shared" si="69"/>
        <v>256</v>
      </c>
      <c r="HB62" s="8">
        <v>24453</v>
      </c>
      <c r="HC62" s="8">
        <v>91750</v>
      </c>
      <c r="HD62" s="8">
        <v>103364</v>
      </c>
      <c r="HE62" s="8">
        <v>136244</v>
      </c>
      <c r="HF62" s="8">
        <v>3684</v>
      </c>
      <c r="HG62" s="13">
        <f t="shared" si="135"/>
        <v>6.8020417530146454E-2</v>
      </c>
      <c r="HH62" s="13">
        <f t="shared" si="179"/>
        <v>0.25521912683069303</v>
      </c>
      <c r="HI62" s="13">
        <f t="shared" si="180"/>
        <v>0.28752555668368129</v>
      </c>
      <c r="HJ62" s="13">
        <f t="shared" si="181"/>
        <v>0.37898719036426098</v>
      </c>
      <c r="HK62" s="13">
        <f t="shared" si="182"/>
        <v>1.0247708591218237E-2</v>
      </c>
      <c r="HL62" s="5">
        <v>1267</v>
      </c>
      <c r="HM62" s="5">
        <f>HL62*VLOOKUP(H62,'R-CPI-U-RS'!$A$44:$O$54,15,FALSE)</f>
        <v>1267</v>
      </c>
      <c r="HN62" s="17">
        <v>48056</v>
      </c>
      <c r="HO62" s="17">
        <v>81394</v>
      </c>
      <c r="HP62" s="17">
        <v>37755</v>
      </c>
      <c r="HQ62" s="17">
        <v>17377</v>
      </c>
      <c r="HR62" s="17">
        <v>27119</v>
      </c>
      <c r="HS62" s="17">
        <v>1892</v>
      </c>
      <c r="HT62" s="13">
        <f t="shared" si="136"/>
        <v>0.224988646631678</v>
      </c>
      <c r="HU62" s="13">
        <f t="shared" si="137"/>
        <v>0.38107054070124019</v>
      </c>
      <c r="HV62" s="13">
        <f t="shared" si="138"/>
        <v>0.17676141072038878</v>
      </c>
      <c r="HW62" s="13">
        <f t="shared" si="139"/>
        <v>8.1355662404666823E-2</v>
      </c>
      <c r="HX62" s="13">
        <f t="shared" si="140"/>
        <v>0.12696577135018469</v>
      </c>
      <c r="HY62" s="13">
        <f t="shared" si="141"/>
        <v>8.8579681918414931E-3</v>
      </c>
      <c r="HZ62" s="13">
        <v>0.16500000000000001</v>
      </c>
      <c r="IA62" s="17">
        <v>5087</v>
      </c>
      <c r="IB62" s="17">
        <v>32157</v>
      </c>
      <c r="IC62" s="17">
        <v>29396</v>
      </c>
      <c r="ID62" s="17">
        <v>24668</v>
      </c>
      <c r="IE62" s="17">
        <v>47465</v>
      </c>
      <c r="IF62" s="17">
        <v>7129</v>
      </c>
      <c r="IG62" s="13">
        <f t="shared" si="142"/>
        <v>3.4865868870885934E-2</v>
      </c>
      <c r="IH62" s="13">
        <f t="shared" si="143"/>
        <v>0.22040136529999588</v>
      </c>
      <c r="II62" s="13">
        <f t="shared" si="144"/>
        <v>0.20147770421241656</v>
      </c>
      <c r="IJ62" s="13">
        <f t="shared" si="145"/>
        <v>0.16907239105701086</v>
      </c>
      <c r="IK62" s="13">
        <f t="shared" si="146"/>
        <v>0.32532110594782798</v>
      </c>
      <c r="IL62" s="13">
        <f t="shared" si="147"/>
        <v>4.8861564611862758E-2</v>
      </c>
      <c r="IM62" s="13">
        <v>0.31</v>
      </c>
      <c r="IN62" s="17">
        <v>529819</v>
      </c>
      <c r="IO62" s="17">
        <v>413167</v>
      </c>
      <c r="IP62" s="17">
        <v>33141</v>
      </c>
      <c r="IQ62" s="17">
        <v>7288</v>
      </c>
      <c r="IR62" s="17">
        <v>12557</v>
      </c>
      <c r="IS62" s="17">
        <v>10716</v>
      </c>
      <c r="IT62" s="17">
        <v>52950</v>
      </c>
      <c r="IU62" s="13">
        <f t="shared" si="148"/>
        <v>0.77982669553187034</v>
      </c>
      <c r="IV62" s="13">
        <f t="shared" si="149"/>
        <v>6.255155062389231E-2</v>
      </c>
      <c r="IW62" s="13">
        <f t="shared" si="150"/>
        <v>1.3755641077424554E-2</v>
      </c>
      <c r="IX62" s="13">
        <f t="shared" si="151"/>
        <v>2.37005467905077E-2</v>
      </c>
      <c r="IY62" s="13">
        <f t="shared" si="152"/>
        <v>2.0225775217574304E-2</v>
      </c>
      <c r="IZ62" s="13">
        <f t="shared" si="153"/>
        <v>9.9939790758730815E-2</v>
      </c>
      <c r="JA62" s="17">
        <v>529819</v>
      </c>
      <c r="JB62" s="17">
        <v>413167</v>
      </c>
      <c r="JC62" s="17">
        <v>33141</v>
      </c>
      <c r="JD62" s="17">
        <v>7288</v>
      </c>
      <c r="JE62" s="17">
        <v>13674</v>
      </c>
      <c r="JF62" s="17">
        <v>9599</v>
      </c>
      <c r="JG62" s="17">
        <v>52950</v>
      </c>
      <c r="JH62" s="13">
        <f t="shared" si="74"/>
        <v>0.77982669553187034</v>
      </c>
      <c r="JI62" s="13">
        <f t="shared" si="75"/>
        <v>6.255155062389231E-2</v>
      </c>
      <c r="JJ62" s="13">
        <f t="shared" si="76"/>
        <v>1.3755641077424554E-2</v>
      </c>
      <c r="JK62" s="13">
        <f t="shared" si="77"/>
        <v>2.580881395344448E-2</v>
      </c>
      <c r="JL62" s="13">
        <f t="shared" si="78"/>
        <v>1.8117508054637528E-2</v>
      </c>
      <c r="JM62" s="13">
        <f t="shared" si="79"/>
        <v>9.9939790758730815E-2</v>
      </c>
      <c r="JN62" s="1">
        <v>0</v>
      </c>
      <c r="JO62" s="1">
        <v>0</v>
      </c>
      <c r="JP62" s="1">
        <v>0</v>
      </c>
      <c r="JQ62" s="1">
        <v>0</v>
      </c>
      <c r="JR62" s="1">
        <v>0</v>
      </c>
      <c r="JS62" s="1">
        <v>0</v>
      </c>
      <c r="JT62" s="11" t="e">
        <f t="shared" si="80"/>
        <v>#DIV/0!</v>
      </c>
      <c r="JU62" s="11" t="e">
        <f t="shared" si="81"/>
        <v>#DIV/0!</v>
      </c>
      <c r="JV62" s="11" t="e">
        <f t="shared" si="82"/>
        <v>#DIV/0!</v>
      </c>
      <c r="JW62" s="11" t="e">
        <f t="shared" si="83"/>
        <v>#DIV/0!</v>
      </c>
      <c r="JX62" s="11" t="e">
        <f t="shared" si="84"/>
        <v>#DIV/0!</v>
      </c>
      <c r="JY62" s="29">
        <f>(JN62/J62)*100000</f>
        <v>0</v>
      </c>
      <c r="JZ62" s="9"/>
      <c r="KA62" s="9"/>
      <c r="KB62" s="9"/>
      <c r="KC62" s="9"/>
      <c r="KD62" s="9"/>
      <c r="KE62" s="9"/>
      <c r="KF62" s="9"/>
      <c r="KG62" s="9"/>
      <c r="KH62" s="9">
        <f t="shared" si="85"/>
        <v>0</v>
      </c>
      <c r="KI62" s="9">
        <f t="shared" si="86"/>
        <v>0</v>
      </c>
      <c r="KJ62" s="9">
        <f t="shared" si="87"/>
        <v>0</v>
      </c>
      <c r="KK62">
        <v>5</v>
      </c>
      <c r="KL62" s="8">
        <v>1444</v>
      </c>
      <c r="KM62" s="8">
        <v>6</v>
      </c>
      <c r="KN62" s="8">
        <v>111741</v>
      </c>
      <c r="KO62" s="8">
        <v>364396</v>
      </c>
      <c r="KP62" s="8">
        <v>86019</v>
      </c>
      <c r="KQ62" s="8">
        <v>167969</v>
      </c>
      <c r="KR62" s="8">
        <v>98014</v>
      </c>
      <c r="KS62" s="8">
        <v>12394</v>
      </c>
      <c r="KT62" s="13">
        <f t="shared" si="154"/>
        <v>0.23605912249311189</v>
      </c>
      <c r="KU62" s="13">
        <f t="shared" si="155"/>
        <v>0.46095182164458448</v>
      </c>
      <c r="KV62" s="13">
        <f t="shared" si="156"/>
        <v>0.26897660786616756</v>
      </c>
      <c r="KW62" s="13">
        <f t="shared" si="157"/>
        <v>3.4012447996136071E-2</v>
      </c>
      <c r="KX62" s="17">
        <v>8348400</v>
      </c>
      <c r="KY62" s="15">
        <f t="shared" si="158"/>
        <v>22.910240507579665</v>
      </c>
      <c r="KZ62" s="8">
        <v>413920</v>
      </c>
      <c r="LA62" s="8">
        <v>21409</v>
      </c>
      <c r="LB62" s="8">
        <v>103539</v>
      </c>
      <c r="LC62" s="8">
        <v>174170</v>
      </c>
      <c r="LD62" s="8">
        <v>73201</v>
      </c>
      <c r="LE62" s="8">
        <v>41601</v>
      </c>
      <c r="LF62" s="13">
        <f t="shared" si="159"/>
        <v>5.172255508310785E-2</v>
      </c>
      <c r="LG62" s="13">
        <f t="shared" si="160"/>
        <v>0.25014253962118282</v>
      </c>
      <c r="LH62" s="13">
        <f t="shared" si="161"/>
        <v>0.42078179358330114</v>
      </c>
      <c r="LI62" s="13">
        <f t="shared" si="162"/>
        <v>0.17684818322381138</v>
      </c>
      <c r="LJ62" s="13">
        <f t="shared" si="163"/>
        <v>0.10050492848859684</v>
      </c>
      <c r="LK62" s="17" t="e">
        <v>#N/A</v>
      </c>
      <c r="LL62" s="17" t="e">
        <v>#N/A</v>
      </c>
      <c r="LM62" s="13" t="e">
        <f t="shared" si="195"/>
        <v>#N/A</v>
      </c>
      <c r="LN62" s="27">
        <v>273.33</v>
      </c>
      <c r="LO62" s="27">
        <v>96.56</v>
      </c>
      <c r="LP62" s="27">
        <v>30.950000000000003</v>
      </c>
      <c r="LQ62" s="27">
        <v>1.29</v>
      </c>
      <c r="LR62" s="27">
        <v>10.51</v>
      </c>
      <c r="LS62" s="11">
        <f t="shared" si="90"/>
        <v>0.66239336952307093</v>
      </c>
      <c r="LT62" s="11">
        <f t="shared" si="91"/>
        <v>0.23400542846064368</v>
      </c>
      <c r="LU62" s="11">
        <f t="shared" si="92"/>
        <v>7.5004846839860417E-2</v>
      </c>
      <c r="LV62" s="11">
        <f t="shared" si="93"/>
        <v>3.126211709965103E-3</v>
      </c>
      <c r="LW62" s="11">
        <f t="shared" si="94"/>
        <v>2.5470143466459868E-2</v>
      </c>
      <c r="LX62" s="25" t="e">
        <v>#N/A</v>
      </c>
      <c r="LY62" s="25" t="e">
        <v>#N/A</v>
      </c>
      <c r="LZ62" s="25" t="e">
        <v>#N/A</v>
      </c>
      <c r="MA62" s="25" t="e">
        <v>#N/A</v>
      </c>
      <c r="MB62" s="22" t="e">
        <v>#N/A</v>
      </c>
      <c r="MC62" s="22" t="e">
        <v>#N/A</v>
      </c>
      <c r="MD62" s="1">
        <v>275</v>
      </c>
      <c r="ME62" s="1">
        <v>118</v>
      </c>
      <c r="MF62" s="1">
        <v>146</v>
      </c>
      <c r="MG62" s="1">
        <v>11</v>
      </c>
      <c r="MH62" s="1">
        <v>0</v>
      </c>
      <c r="MI62" s="1">
        <v>0</v>
      </c>
      <c r="MJ62" s="11">
        <f t="shared" si="95"/>
        <v>0.42909090909090908</v>
      </c>
      <c r="MK62" s="11">
        <f t="shared" si="96"/>
        <v>0.53090909090909089</v>
      </c>
      <c r="ML62" s="11">
        <f t="shared" si="97"/>
        <v>0.04</v>
      </c>
      <c r="MM62" s="11">
        <f t="shared" si="98"/>
        <v>0</v>
      </c>
      <c r="MN62" s="11">
        <f t="shared" si="99"/>
        <v>0</v>
      </c>
      <c r="MO62" s="26">
        <v>93.445752465797</v>
      </c>
      <c r="MP62" s="26">
        <v>93.748065614360797</v>
      </c>
      <c r="MQ62" s="26">
        <v>60.060001373291001</v>
      </c>
      <c r="MR62" s="26">
        <v>86.309997558593693</v>
      </c>
      <c r="MS62" s="9">
        <v>970284.077859613</v>
      </c>
      <c r="MT62" s="9">
        <v>119386.24536</v>
      </c>
      <c r="MU62" s="9">
        <v>2327.1</v>
      </c>
      <c r="MV62" s="9">
        <v>1276400.0379999999</v>
      </c>
      <c r="MW62" s="9">
        <v>2368397.4612196102</v>
      </c>
      <c r="MX62" s="13" t="e">
        <v>#N/A</v>
      </c>
      <c r="MY62" s="13" t="e">
        <v>#N/A</v>
      </c>
      <c r="MZ62" s="13" t="e">
        <v>#N/A</v>
      </c>
      <c r="NA62" s="13" t="e">
        <v>#N/A</v>
      </c>
      <c r="NB62" s="13" t="e">
        <v>#N/A</v>
      </c>
      <c r="NC62" s="8" t="e">
        <v>#N/A</v>
      </c>
      <c r="ND62" s="8" t="e">
        <v>#N/A</v>
      </c>
      <c r="NE62" s="8" t="e">
        <v>#N/A</v>
      </c>
      <c r="NF62" s="8" t="e">
        <v>#N/A</v>
      </c>
      <c r="NG62" s="8" t="e">
        <v>#N/A</v>
      </c>
      <c r="NH62" s="38" t="e">
        <f t="shared" si="100"/>
        <v>#N/A</v>
      </c>
      <c r="NI62" s="38" t="e">
        <f t="shared" si="101"/>
        <v>#N/A</v>
      </c>
      <c r="NJ62" s="38" t="e">
        <f t="shared" si="102"/>
        <v>#N/A</v>
      </c>
      <c r="NK62" s="38" t="e">
        <f t="shared" si="103"/>
        <v>#N/A</v>
      </c>
      <c r="NL62" s="38" t="e">
        <f t="shared" si="104"/>
        <v>#N/A</v>
      </c>
      <c r="NM62" s="8">
        <v>827173</v>
      </c>
      <c r="NN62" s="8">
        <v>104332</v>
      </c>
      <c r="NO62" s="11">
        <f t="shared" si="105"/>
        <v>0.12613080939537435</v>
      </c>
      <c r="NP62" s="13" t="e">
        <v>#N/A</v>
      </c>
      <c r="NQ62" s="13" t="e">
        <v>#N/A</v>
      </c>
      <c r="NR62" s="13" t="e">
        <v>#N/A</v>
      </c>
      <c r="NS62" s="9" t="e">
        <v>#N/A</v>
      </c>
      <c r="NT62" s="39" t="e">
        <v>#N/A</v>
      </c>
      <c r="NU62" s="8" t="e">
        <v>#N/A</v>
      </c>
      <c r="NV62" s="16" t="e">
        <v>#N/A</v>
      </c>
      <c r="NW62" s="8" t="e">
        <v>#N/A</v>
      </c>
      <c r="NX62" s="25" t="e">
        <v>#N/A</v>
      </c>
      <c r="NY62" s="39" t="e">
        <v>#N/A</v>
      </c>
    </row>
    <row r="63" spans="1:389" x14ac:dyDescent="0.25">
      <c r="A63" s="3" t="s">
        <v>50</v>
      </c>
      <c r="B63" s="3" t="s">
        <v>5</v>
      </c>
      <c r="C63" s="3" t="s">
        <v>81</v>
      </c>
      <c r="D63" s="3" t="s">
        <v>97</v>
      </c>
      <c r="E63" s="3" t="s">
        <v>25</v>
      </c>
      <c r="F63" s="3" t="s">
        <v>26</v>
      </c>
      <c r="G63" s="3">
        <v>27053</v>
      </c>
      <c r="H63" s="3">
        <v>2014</v>
      </c>
      <c r="I63" s="3" t="str">
        <f t="shared" si="53"/>
        <v>Sum of 2014</v>
      </c>
      <c r="J63" s="8">
        <v>1217282</v>
      </c>
      <c r="K63" s="8" t="e">
        <v>#N/A</v>
      </c>
      <c r="L63" s="8" t="e">
        <v>#N/A</v>
      </c>
      <c r="M63" s="8" t="e">
        <v>#N/A</v>
      </c>
      <c r="N63" s="8" t="e">
        <v>#N/A</v>
      </c>
      <c r="O63" s="8" t="e">
        <v>#N/A</v>
      </c>
      <c r="P63" s="13" t="e">
        <f t="shared" si="106"/>
        <v>#N/A</v>
      </c>
      <c r="Q63" s="13" t="e">
        <f t="shared" si="107"/>
        <v>#N/A</v>
      </c>
      <c r="R63" s="13" t="e">
        <f t="shared" si="108"/>
        <v>#N/A</v>
      </c>
      <c r="S63" s="13" t="e">
        <f t="shared" si="109"/>
        <v>#N/A</v>
      </c>
      <c r="T63" s="15" t="e">
        <v>#N/A</v>
      </c>
      <c r="U63" s="15" t="e">
        <v>#N/A</v>
      </c>
      <c r="V63" s="15" t="e">
        <v>#N/A</v>
      </c>
      <c r="W63" s="17" t="e">
        <v>#N/A</v>
      </c>
      <c r="X63" s="17" t="e">
        <v>#N/A</v>
      </c>
      <c r="Y63" s="17" t="e">
        <v>#N/A</v>
      </c>
      <c r="Z63" s="17" t="e">
        <v>#N/A</v>
      </c>
      <c r="AA63" s="17" t="e">
        <v>#N/A</v>
      </c>
      <c r="AB63" s="17" t="e">
        <v>#N/A</v>
      </c>
      <c r="AC63" s="17" t="e">
        <v>#N/A</v>
      </c>
      <c r="AD63" s="13" t="e">
        <f t="shared" si="196"/>
        <v>#N/A</v>
      </c>
      <c r="AE63" s="13" t="e">
        <f t="shared" si="197"/>
        <v>#N/A</v>
      </c>
      <c r="AF63" s="13" t="e">
        <f t="shared" si="198"/>
        <v>#N/A</v>
      </c>
      <c r="AG63" s="13" t="e">
        <f t="shared" si="199"/>
        <v>#N/A</v>
      </c>
      <c r="AH63" s="13" t="e">
        <f t="shared" si="200"/>
        <v>#N/A</v>
      </c>
      <c r="AI63" s="13" t="e">
        <f t="shared" si="201"/>
        <v>#N/A</v>
      </c>
      <c r="AJ63" s="13" t="e">
        <f t="shared" si="202"/>
        <v>#N/A</v>
      </c>
      <c r="AK63" s="17" t="e">
        <v>#N/A</v>
      </c>
      <c r="AL63" s="17" t="e">
        <v>#N/A</v>
      </c>
      <c r="AM63" s="17" t="e">
        <v>#N/A</v>
      </c>
      <c r="AN63" s="17" t="e">
        <v>#N/A</v>
      </c>
      <c r="AO63" s="17" t="e">
        <v>#N/A</v>
      </c>
      <c r="AP63" s="13" t="e">
        <f t="shared" si="110"/>
        <v>#N/A</v>
      </c>
      <c r="AQ63" s="13" t="e">
        <f t="shared" si="164"/>
        <v>#N/A</v>
      </c>
      <c r="AR63" s="13" t="e">
        <f t="shared" si="165"/>
        <v>#N/A</v>
      </c>
      <c r="AS63" s="13" t="e">
        <f t="shared" si="166"/>
        <v>#N/A</v>
      </c>
      <c r="AT63" s="19" t="e">
        <v>#N/A</v>
      </c>
      <c r="AU63" s="17" t="e">
        <v>#N/A</v>
      </c>
      <c r="AV63" s="17" t="e">
        <v>#N/A</v>
      </c>
      <c r="AW63" s="17" t="e">
        <v>#N/A</v>
      </c>
      <c r="AX63" s="17" t="e">
        <v>#N/A</v>
      </c>
      <c r="AY63" s="17" t="e">
        <v>#N/A</v>
      </c>
      <c r="AZ63" s="17" t="e">
        <v>#N/A</v>
      </c>
      <c r="BA63" s="13" t="e">
        <f t="shared" si="167"/>
        <v>#N/A</v>
      </c>
      <c r="BB63" s="13" t="e">
        <f t="shared" si="168"/>
        <v>#N/A</v>
      </c>
      <c r="BC63" s="13" t="e">
        <f t="shared" si="169"/>
        <v>#N/A</v>
      </c>
      <c r="BD63" s="13" t="e">
        <f t="shared" si="170"/>
        <v>#N/A</v>
      </c>
      <c r="BE63" s="13" t="e">
        <f t="shared" si="171"/>
        <v>#N/A</v>
      </c>
      <c r="BF63" s="13" t="e">
        <f t="shared" si="9"/>
        <v>#N/A</v>
      </c>
      <c r="BG63" s="17" t="e">
        <v>#N/A</v>
      </c>
      <c r="BH63" s="17" t="e">
        <v>#N/A</v>
      </c>
      <c r="BI63" s="17" t="e">
        <v>#N/A</v>
      </c>
      <c r="BJ63" s="17" t="e">
        <v>#N/A</v>
      </c>
      <c r="BK63" s="17" t="e">
        <v>#N/A</v>
      </c>
      <c r="BL63" s="17" t="e">
        <v>#N/A</v>
      </c>
      <c r="BM63" s="13" t="e">
        <f t="shared" si="111"/>
        <v>#N/A</v>
      </c>
      <c r="BN63" s="13" t="e">
        <f t="shared" si="172"/>
        <v>#N/A</v>
      </c>
      <c r="BO63" s="13" t="e">
        <f t="shared" si="173"/>
        <v>#N/A</v>
      </c>
      <c r="BP63" s="13" t="e">
        <f t="shared" si="174"/>
        <v>#N/A</v>
      </c>
      <c r="BQ63" s="13" t="e">
        <f t="shared" si="175"/>
        <v>#N/A</v>
      </c>
      <c r="BR63" s="13" t="e">
        <f t="shared" si="56"/>
        <v>#N/A</v>
      </c>
      <c r="BS63" s="17" t="e">
        <v>#N/A</v>
      </c>
      <c r="BT63" s="17" t="e">
        <v>#N/A</v>
      </c>
      <c r="BU63" s="17" t="e">
        <v>#N/A</v>
      </c>
      <c r="BV63" s="17" t="e">
        <v>#N/A</v>
      </c>
      <c r="BW63" s="13" t="e">
        <f t="shared" si="112"/>
        <v>#N/A</v>
      </c>
      <c r="BX63" s="13" t="e">
        <f t="shared" si="176"/>
        <v>#N/A</v>
      </c>
      <c r="BY63" s="13" t="e">
        <f t="shared" si="177"/>
        <v>#N/A</v>
      </c>
      <c r="BZ63" s="13" t="e">
        <f t="shared" si="178"/>
        <v>#N/A</v>
      </c>
      <c r="CA63" s="13" t="e">
        <f t="shared" si="113"/>
        <v>#N/A</v>
      </c>
      <c r="CB63" s="8" t="e">
        <v>#N/A</v>
      </c>
      <c r="CC63" s="8" t="e">
        <v>#N/A</v>
      </c>
      <c r="CD63" s="13" t="e">
        <f t="shared" si="114"/>
        <v>#N/A</v>
      </c>
      <c r="CE63" s="8" t="e">
        <v>#N/A</v>
      </c>
      <c r="CF63" s="8" t="e">
        <v>#N/A</v>
      </c>
      <c r="CG63" s="13" t="e">
        <f t="shared" si="115"/>
        <v>#N/A</v>
      </c>
      <c r="CH63" s="5" t="e">
        <v>#N/A</v>
      </c>
      <c r="CI63" s="5" t="e">
        <f>CH63*VLOOKUP(H63,'R-CPI-U-RS'!$A$44:$O$54,15,FALSE)</f>
        <v>#N/A</v>
      </c>
      <c r="CJ63" s="5">
        <v>120977822</v>
      </c>
      <c r="CK63" s="5">
        <v>127017089</v>
      </c>
      <c r="CL63" s="9">
        <v>39606</v>
      </c>
      <c r="CM63" s="9">
        <v>20995</v>
      </c>
      <c r="CN63" s="9">
        <v>6213</v>
      </c>
      <c r="CO63" s="9">
        <v>5230</v>
      </c>
      <c r="CP63" s="9">
        <v>4137</v>
      </c>
      <c r="CQ63" s="9">
        <v>1581</v>
      </c>
      <c r="CR63" s="9">
        <v>976</v>
      </c>
      <c r="CS63" s="9">
        <v>474</v>
      </c>
      <c r="CT63" s="20">
        <v>52089832000</v>
      </c>
      <c r="CU63" s="20">
        <f>CT63*VLOOKUP(H63,'R-CPI-U-RS'!$A$44:$P$54,16,FALSE)</f>
        <v>67310789524.302567</v>
      </c>
      <c r="CV63" s="9">
        <v>3370</v>
      </c>
      <c r="CW63" s="9" t="e">
        <v>#N/A</v>
      </c>
      <c r="CX63" s="9" t="e">
        <v>#N/A</v>
      </c>
      <c r="CY63" s="9" t="e">
        <v>#N/A</v>
      </c>
      <c r="CZ63" s="9" t="e">
        <v>#N/A</v>
      </c>
      <c r="DA63" s="11" t="e">
        <f t="shared" si="116"/>
        <v>#N/A</v>
      </c>
      <c r="DB63" s="11" t="e">
        <f t="shared" si="117"/>
        <v>#N/A</v>
      </c>
      <c r="DC63" s="11" t="e">
        <f t="shared" si="118"/>
        <v>#N/A</v>
      </c>
      <c r="DD63" s="11" t="e">
        <f t="shared" si="119"/>
        <v>#N/A</v>
      </c>
      <c r="DE63" s="9">
        <v>875851</v>
      </c>
      <c r="DF63" s="9">
        <v>649595</v>
      </c>
      <c r="DG63" s="9">
        <v>110</v>
      </c>
      <c r="DH63" s="9">
        <v>0</v>
      </c>
      <c r="DI63" s="9">
        <v>0</v>
      </c>
      <c r="DJ63" s="9">
        <v>24050</v>
      </c>
      <c r="DK63" s="9">
        <v>71544</v>
      </c>
      <c r="DL63" s="9">
        <v>47426</v>
      </c>
      <c r="DM63" s="9">
        <v>76541</v>
      </c>
      <c r="DN63" s="9">
        <v>24275</v>
      </c>
      <c r="DO63" s="9">
        <v>23206</v>
      </c>
      <c r="DP63" s="9">
        <v>77921</v>
      </c>
      <c r="DQ63" s="9">
        <v>18501</v>
      </c>
      <c r="DR63" s="9">
        <v>81291</v>
      </c>
      <c r="DS63" s="9">
        <v>93196</v>
      </c>
      <c r="DT63" s="9">
        <v>63111</v>
      </c>
      <c r="DU63" s="9">
        <v>20108</v>
      </c>
      <c r="DV63" s="9">
        <v>129880</v>
      </c>
      <c r="DW63" s="9">
        <v>14719</v>
      </c>
      <c r="DX63" s="9">
        <v>70639</v>
      </c>
      <c r="DY63" s="9">
        <v>34136</v>
      </c>
      <c r="DZ63" s="9">
        <v>0</v>
      </c>
      <c r="EA63" s="9">
        <f t="shared" si="183"/>
        <v>95704</v>
      </c>
      <c r="EB63" s="9">
        <f t="shared" si="184"/>
        <v>96422</v>
      </c>
      <c r="EC63" s="9">
        <f t="shared" si="185"/>
        <v>237598</v>
      </c>
      <c r="ED63" s="9">
        <f t="shared" si="186"/>
        <v>149988</v>
      </c>
      <c r="EE63" s="9">
        <f t="shared" si="187"/>
        <v>148242</v>
      </c>
      <c r="EF63" s="9">
        <f t="shared" si="188"/>
        <v>142700</v>
      </c>
      <c r="EG63" s="11">
        <f t="shared" si="189"/>
        <v>0.10926972738513743</v>
      </c>
      <c r="EH63" s="11">
        <f t="shared" si="190"/>
        <v>0.11008950152480274</v>
      </c>
      <c r="EI63" s="11">
        <f t="shared" si="191"/>
        <v>0.27127673542645953</v>
      </c>
      <c r="EJ63" s="11">
        <f t="shared" si="192"/>
        <v>0.17124830593331514</v>
      </c>
      <c r="EK63" s="11">
        <f t="shared" si="193"/>
        <v>0.16925481617307053</v>
      </c>
      <c r="EL63" s="11">
        <f t="shared" si="194"/>
        <v>0.16292725589169849</v>
      </c>
      <c r="EM63" s="9" t="e">
        <v>#N/A</v>
      </c>
      <c r="EN63" s="9" t="e">
        <v>#N/A</v>
      </c>
      <c r="EO63" s="14" t="e">
        <f t="shared" si="120"/>
        <v>#N/A</v>
      </c>
      <c r="EP63" s="9">
        <v>675611</v>
      </c>
      <c r="EQ63" s="9">
        <v>649595</v>
      </c>
      <c r="ER63" s="11">
        <f t="shared" si="58"/>
        <v>3.8507365925066345E-2</v>
      </c>
      <c r="ES63" s="9">
        <v>101629</v>
      </c>
      <c r="ET63" s="9" t="e">
        <v>#N/A</v>
      </c>
      <c r="EU63" s="9" t="e">
        <v>#N/A</v>
      </c>
      <c r="EV63" s="9" t="e">
        <v>#N/A</v>
      </c>
      <c r="EW63" s="9" t="e">
        <v>#N/A</v>
      </c>
      <c r="EX63" s="9" t="e">
        <v>#N/A</v>
      </c>
      <c r="EY63" s="9" t="e">
        <v>#N/A</v>
      </c>
      <c r="EZ63" s="13" t="e">
        <f t="shared" si="121"/>
        <v>#N/A</v>
      </c>
      <c r="FA63" s="13" t="e">
        <f t="shared" si="122"/>
        <v>#N/A</v>
      </c>
      <c r="FB63" s="13" t="e">
        <f t="shared" si="123"/>
        <v>#N/A</v>
      </c>
      <c r="FC63" s="13" t="e">
        <f t="shared" si="124"/>
        <v>#N/A</v>
      </c>
      <c r="FD63" s="13" t="e">
        <f t="shared" si="125"/>
        <v>#N/A</v>
      </c>
      <c r="FE63" s="13" t="e">
        <f t="shared" si="126"/>
        <v>#N/A</v>
      </c>
      <c r="FF63" s="9">
        <v>368</v>
      </c>
      <c r="FG63" s="9">
        <v>145281</v>
      </c>
      <c r="FH63" s="9">
        <v>1070</v>
      </c>
      <c r="FI63" s="9">
        <v>32145</v>
      </c>
      <c r="FJ63" s="9">
        <v>952</v>
      </c>
      <c r="FK63" s="9">
        <f t="shared" si="59"/>
        <v>145649</v>
      </c>
      <c r="FL63" s="9">
        <f t="shared" si="60"/>
        <v>33215</v>
      </c>
      <c r="FM63" s="9">
        <f t="shared" si="61"/>
        <v>952</v>
      </c>
      <c r="FN63" s="9">
        <v>443850</v>
      </c>
      <c r="FO63" s="9">
        <v>157974</v>
      </c>
      <c r="FP63" s="9">
        <v>444500</v>
      </c>
      <c r="FQ63" s="9">
        <f t="shared" si="62"/>
        <v>285876</v>
      </c>
      <c r="FR63" s="8" t="e">
        <v>#N/A</v>
      </c>
      <c r="FS63" s="8" t="e">
        <v>#N/A</v>
      </c>
      <c r="FT63" s="13" t="e">
        <f t="shared" si="127"/>
        <v>#N/A</v>
      </c>
      <c r="FU63" s="8" t="e">
        <v>#N/A</v>
      </c>
      <c r="FV63" s="8" t="e">
        <v>#N/A</v>
      </c>
      <c r="FW63" s="8" t="e">
        <v>#N/A</v>
      </c>
      <c r="FX63" s="13" t="e">
        <f t="shared" si="128"/>
        <v>#N/A</v>
      </c>
      <c r="FY63" s="13" t="e">
        <f t="shared" si="129"/>
        <v>#N/A</v>
      </c>
      <c r="FZ63" s="17">
        <v>55182</v>
      </c>
      <c r="GA63" s="17">
        <v>119078</v>
      </c>
      <c r="GB63" s="17">
        <v>141439</v>
      </c>
      <c r="GC63" s="17">
        <v>105992</v>
      </c>
      <c r="GD63" s="17">
        <v>101216</v>
      </c>
      <c r="GE63" s="13" t="e">
        <f t="shared" si="63"/>
        <v>#N/A</v>
      </c>
      <c r="GF63" s="13" t="e">
        <f t="shared" si="64"/>
        <v>#N/A</v>
      </c>
      <c r="GG63" s="13" t="e">
        <f t="shared" si="65"/>
        <v>#N/A</v>
      </c>
      <c r="GH63" s="13" t="e">
        <f t="shared" si="66"/>
        <v>#N/A</v>
      </c>
      <c r="GI63" s="13" t="e">
        <f t="shared" si="67"/>
        <v>#N/A</v>
      </c>
      <c r="GJ63" t="e">
        <v>#N/A</v>
      </c>
      <c r="GK63" s="8" t="e">
        <v>#N/A</v>
      </c>
      <c r="GL63" s="8" t="e">
        <v>#N/A</v>
      </c>
      <c r="GM63" s="8" t="e">
        <v>#N/A</v>
      </c>
      <c r="GN63" s="8" t="e">
        <v>#N/A</v>
      </c>
      <c r="GO63" s="8" t="e">
        <v>#N/A</v>
      </c>
      <c r="GP63" s="13" t="e">
        <f t="shared" si="130"/>
        <v>#N/A</v>
      </c>
      <c r="GQ63" s="13" t="e">
        <f t="shared" si="131"/>
        <v>#N/A</v>
      </c>
      <c r="GR63" s="13" t="e">
        <f t="shared" si="132"/>
        <v>#N/A</v>
      </c>
      <c r="GS63" s="13" t="e">
        <f t="shared" si="133"/>
        <v>#N/A</v>
      </c>
      <c r="GT63" s="13" t="e">
        <f t="shared" si="134"/>
        <v>#N/A</v>
      </c>
      <c r="GU63" s="21">
        <v>251708.59320846299</v>
      </c>
      <c r="GV63" s="21">
        <f>GU63*VLOOKUP(H63,'R-CPI-U-RS'!$A$44:$O$54,15,FALSE)</f>
        <v>334815.14052031672</v>
      </c>
      <c r="GW63" s="9">
        <v>1655</v>
      </c>
      <c r="GX63" s="9">
        <v>6</v>
      </c>
      <c r="GY63" s="9">
        <v>18</v>
      </c>
      <c r="GZ63" s="9">
        <v>2986</v>
      </c>
      <c r="HA63" s="9">
        <f t="shared" si="69"/>
        <v>3010</v>
      </c>
      <c r="HB63" s="8" t="e">
        <v>#N/A</v>
      </c>
      <c r="HC63" s="8" t="e">
        <v>#N/A</v>
      </c>
      <c r="HD63" s="8" t="e">
        <v>#N/A</v>
      </c>
      <c r="HE63" s="8" t="e">
        <v>#N/A</v>
      </c>
      <c r="HF63" s="8" t="e">
        <v>#N/A</v>
      </c>
      <c r="HG63" s="13" t="e">
        <f t="shared" si="135"/>
        <v>#N/A</v>
      </c>
      <c r="HH63" s="13" t="e">
        <f t="shared" si="179"/>
        <v>#N/A</v>
      </c>
      <c r="HI63" s="13" t="e">
        <f t="shared" si="180"/>
        <v>#N/A</v>
      </c>
      <c r="HJ63" s="13" t="e">
        <f t="shared" si="181"/>
        <v>#N/A</v>
      </c>
      <c r="HK63" s="13" t="e">
        <f t="shared" si="182"/>
        <v>#N/A</v>
      </c>
      <c r="HL63" s="5" t="e">
        <v>#N/A</v>
      </c>
      <c r="HM63" s="5" t="e">
        <f>HL63*VLOOKUP(H63,'R-CPI-U-RS'!$A$44:$O$54,15,FALSE)</f>
        <v>#N/A</v>
      </c>
      <c r="HN63" s="17" t="e">
        <v>#N/A</v>
      </c>
      <c r="HO63" s="17" t="e">
        <v>#N/A</v>
      </c>
      <c r="HP63" s="17" t="e">
        <v>#N/A</v>
      </c>
      <c r="HQ63" s="17" t="e">
        <v>#N/A</v>
      </c>
      <c r="HR63" s="17" t="e">
        <v>#N/A</v>
      </c>
      <c r="HS63" s="17" t="e">
        <v>#N/A</v>
      </c>
      <c r="HT63" s="13" t="e">
        <f t="shared" si="136"/>
        <v>#N/A</v>
      </c>
      <c r="HU63" s="13" t="e">
        <f t="shared" si="137"/>
        <v>#N/A</v>
      </c>
      <c r="HV63" s="13" t="e">
        <f t="shared" si="138"/>
        <v>#N/A</v>
      </c>
      <c r="HW63" s="13" t="e">
        <f t="shared" si="139"/>
        <v>#N/A</v>
      </c>
      <c r="HX63" s="13" t="e">
        <f t="shared" si="140"/>
        <v>#N/A</v>
      </c>
      <c r="HY63" s="13" t="e">
        <f t="shared" si="141"/>
        <v>#N/A</v>
      </c>
      <c r="HZ63" s="13" t="e">
        <v>#N/A</v>
      </c>
      <c r="IA63" s="17" t="e">
        <v>#N/A</v>
      </c>
      <c r="IB63" s="17" t="e">
        <v>#N/A</v>
      </c>
      <c r="IC63" s="17" t="e">
        <v>#N/A</v>
      </c>
      <c r="ID63" s="17" t="e">
        <v>#N/A</v>
      </c>
      <c r="IE63" s="17" t="e">
        <v>#N/A</v>
      </c>
      <c r="IF63" s="17" t="e">
        <v>#N/A</v>
      </c>
      <c r="IG63" s="13" t="e">
        <f t="shared" si="142"/>
        <v>#N/A</v>
      </c>
      <c r="IH63" s="13" t="e">
        <f t="shared" si="143"/>
        <v>#N/A</v>
      </c>
      <c r="II63" s="13" t="e">
        <f t="shared" si="144"/>
        <v>#N/A</v>
      </c>
      <c r="IJ63" s="13" t="e">
        <f t="shared" si="145"/>
        <v>#N/A</v>
      </c>
      <c r="IK63" s="13" t="e">
        <f t="shared" si="146"/>
        <v>#N/A</v>
      </c>
      <c r="IL63" s="13" t="e">
        <f t="shared" si="147"/>
        <v>#N/A</v>
      </c>
      <c r="IM63" s="13" t="e">
        <v>#N/A</v>
      </c>
      <c r="IN63" s="17" t="e">
        <v>#N/A</v>
      </c>
      <c r="IO63" s="17" t="e">
        <v>#N/A</v>
      </c>
      <c r="IP63" s="17" t="e">
        <v>#N/A</v>
      </c>
      <c r="IQ63" s="17" t="e">
        <v>#N/A</v>
      </c>
      <c r="IR63" s="17" t="e">
        <v>#N/A</v>
      </c>
      <c r="IS63" s="17" t="e">
        <v>#N/A</v>
      </c>
      <c r="IT63" s="17" t="e">
        <v>#N/A</v>
      </c>
      <c r="IU63" s="13" t="e">
        <f t="shared" si="148"/>
        <v>#N/A</v>
      </c>
      <c r="IV63" s="13" t="e">
        <f t="shared" si="149"/>
        <v>#N/A</v>
      </c>
      <c r="IW63" s="13" t="e">
        <f t="shared" si="150"/>
        <v>#N/A</v>
      </c>
      <c r="IX63" s="13" t="e">
        <f t="shared" si="151"/>
        <v>#N/A</v>
      </c>
      <c r="IY63" s="13" t="e">
        <f t="shared" si="152"/>
        <v>#N/A</v>
      </c>
      <c r="IZ63" s="13" t="e">
        <f t="shared" si="153"/>
        <v>#N/A</v>
      </c>
      <c r="JA63" s="17">
        <v>876571</v>
      </c>
      <c r="JB63" s="17">
        <v>656710</v>
      </c>
      <c r="JC63" s="17">
        <v>74336</v>
      </c>
      <c r="JD63" s="17">
        <v>67725</v>
      </c>
      <c r="JE63" s="17">
        <v>36203</v>
      </c>
      <c r="JF63" s="17">
        <v>7671</v>
      </c>
      <c r="JG63" s="17">
        <v>33926</v>
      </c>
      <c r="JH63" s="13">
        <f t="shared" si="74"/>
        <v>0.7491806140061672</v>
      </c>
      <c r="JI63" s="13">
        <f t="shared" si="75"/>
        <v>8.4803170536100328E-2</v>
      </c>
      <c r="JJ63" s="13">
        <f t="shared" si="76"/>
        <v>7.7261282885242616E-2</v>
      </c>
      <c r="JK63" s="13">
        <f t="shared" si="77"/>
        <v>4.1300704677658742E-2</v>
      </c>
      <c r="JL63" s="13">
        <f t="shared" si="78"/>
        <v>8.7511450869353427E-3</v>
      </c>
      <c r="JM63" s="13">
        <f t="shared" si="79"/>
        <v>3.8703082807895764E-2</v>
      </c>
      <c r="JN63" s="1">
        <v>34</v>
      </c>
      <c r="JO63" s="1">
        <v>22</v>
      </c>
      <c r="JP63" s="1">
        <v>3</v>
      </c>
      <c r="JQ63" s="1">
        <v>8</v>
      </c>
      <c r="JR63" s="1">
        <v>1</v>
      </c>
      <c r="JS63" s="1">
        <v>0</v>
      </c>
      <c r="JT63" s="11">
        <f t="shared" si="80"/>
        <v>0.6470588235294118</v>
      </c>
      <c r="JU63" s="11">
        <f t="shared" si="81"/>
        <v>8.8235294117647065E-2</v>
      </c>
      <c r="JV63" s="11">
        <f t="shared" si="82"/>
        <v>0.23529411764705882</v>
      </c>
      <c r="JW63" s="11">
        <f t="shared" si="83"/>
        <v>2.9411764705882353E-2</v>
      </c>
      <c r="JX63" s="11">
        <f t="shared" si="84"/>
        <v>0</v>
      </c>
      <c r="JY63" s="29">
        <f>(JN63/J63)*100000</f>
        <v>2.7931079240471806</v>
      </c>
      <c r="JZ63" s="9">
        <v>67814306</v>
      </c>
      <c r="KA63" s="9">
        <v>15999993</v>
      </c>
      <c r="KB63" s="9"/>
      <c r="KC63" s="9"/>
      <c r="KD63" s="9"/>
      <c r="KE63" s="9"/>
      <c r="KF63" s="9">
        <v>721214</v>
      </c>
      <c r="KG63" s="9"/>
      <c r="KH63" s="9">
        <f t="shared" si="85"/>
        <v>16721207</v>
      </c>
      <c r="KI63" s="9">
        <f t="shared" si="86"/>
        <v>0</v>
      </c>
      <c r="KJ63" s="9">
        <f t="shared" si="87"/>
        <v>84535513</v>
      </c>
      <c r="KK63" t="e">
        <v>#N/A</v>
      </c>
      <c r="KL63" s="8" t="e">
        <v>#N/A</v>
      </c>
      <c r="KM63" s="8" t="e">
        <v>#N/A</v>
      </c>
      <c r="KN63" s="8" t="e">
        <v>#N/A</v>
      </c>
      <c r="KO63" s="8" t="e">
        <v>#N/A</v>
      </c>
      <c r="KP63" s="8" t="e">
        <v>#N/A</v>
      </c>
      <c r="KQ63" s="8" t="e">
        <v>#N/A</v>
      </c>
      <c r="KR63" s="8" t="e">
        <v>#N/A</v>
      </c>
      <c r="KS63" s="8" t="e">
        <v>#N/A</v>
      </c>
      <c r="KT63" s="13" t="e">
        <f t="shared" si="154"/>
        <v>#N/A</v>
      </c>
      <c r="KU63" s="13" t="e">
        <f t="shared" si="155"/>
        <v>#N/A</v>
      </c>
      <c r="KV63" s="13" t="e">
        <f t="shared" si="156"/>
        <v>#N/A</v>
      </c>
      <c r="KW63" s="13" t="e">
        <f t="shared" si="157"/>
        <v>#N/A</v>
      </c>
      <c r="KX63" s="17" t="e">
        <v>#N/A</v>
      </c>
      <c r="KY63" s="15" t="e">
        <f t="shared" si="158"/>
        <v>#N/A</v>
      </c>
      <c r="KZ63" s="8" t="e">
        <v>#N/A</v>
      </c>
      <c r="LA63" s="8" t="e">
        <v>#N/A</v>
      </c>
      <c r="LB63" s="8" t="e">
        <v>#N/A</v>
      </c>
      <c r="LC63" s="8" t="e">
        <v>#N/A</v>
      </c>
      <c r="LD63" s="8" t="e">
        <v>#N/A</v>
      </c>
      <c r="LE63" s="8" t="e">
        <v>#N/A</v>
      </c>
      <c r="LF63" s="13" t="e">
        <f t="shared" si="159"/>
        <v>#N/A</v>
      </c>
      <c r="LG63" s="13" t="e">
        <f t="shared" si="160"/>
        <v>#N/A</v>
      </c>
      <c r="LH63" s="13" t="e">
        <f t="shared" si="161"/>
        <v>#N/A</v>
      </c>
      <c r="LI63" s="13" t="e">
        <f t="shared" si="162"/>
        <v>#N/A</v>
      </c>
      <c r="LJ63" s="13" t="e">
        <f t="shared" si="163"/>
        <v>#N/A</v>
      </c>
      <c r="LK63" s="17" t="e">
        <v>#N/A</v>
      </c>
      <c r="LL63" s="17" t="e">
        <v>#N/A</v>
      </c>
      <c r="LM63" s="13" t="e">
        <f t="shared" si="195"/>
        <v>#N/A</v>
      </c>
      <c r="LN63" s="27">
        <v>353.86</v>
      </c>
      <c r="LO63" s="28">
        <v>39.589999999999996</v>
      </c>
      <c r="LP63" s="28">
        <v>105.69999999999999</v>
      </c>
      <c r="LQ63" s="28">
        <v>57.010000000000005</v>
      </c>
      <c r="LR63" s="27">
        <v>50.46</v>
      </c>
      <c r="LS63" s="11">
        <f t="shared" si="90"/>
        <v>0.58333058586924269</v>
      </c>
      <c r="LT63" s="11">
        <f t="shared" si="91"/>
        <v>6.5263262009165532E-2</v>
      </c>
      <c r="LU63" s="11">
        <f t="shared" si="92"/>
        <v>0.17424417262866373</v>
      </c>
      <c r="LV63" s="11">
        <f t="shared" si="93"/>
        <v>9.397975668458014E-2</v>
      </c>
      <c r="LW63" s="11">
        <f t="shared" si="94"/>
        <v>8.3182222808347903E-2</v>
      </c>
      <c r="LX63" s="25" t="e">
        <v>#N/A</v>
      </c>
      <c r="LY63" s="25" t="e">
        <v>#N/A</v>
      </c>
      <c r="LZ63" s="25" t="e">
        <v>#N/A</v>
      </c>
      <c r="MA63" s="25" t="e">
        <v>#N/A</v>
      </c>
      <c r="MB63" s="22" t="e">
        <v>#N/A</v>
      </c>
      <c r="MC63" s="22" t="e">
        <v>#N/A</v>
      </c>
      <c r="MD63" s="1">
        <v>365</v>
      </c>
      <c r="ME63" s="1">
        <v>162</v>
      </c>
      <c r="MF63" s="1">
        <v>203</v>
      </c>
      <c r="MG63" s="1">
        <v>0</v>
      </c>
      <c r="MH63" s="1">
        <v>0</v>
      </c>
      <c r="MI63" s="1">
        <v>0</v>
      </c>
      <c r="MJ63" s="11">
        <f t="shared" si="95"/>
        <v>0.44383561643835617</v>
      </c>
      <c r="MK63" s="11">
        <f t="shared" si="96"/>
        <v>0.55616438356164388</v>
      </c>
      <c r="ML63" s="11">
        <f t="shared" si="97"/>
        <v>0</v>
      </c>
      <c r="MM63" s="11">
        <f t="shared" si="98"/>
        <v>0</v>
      </c>
      <c r="MN63" s="11">
        <f t="shared" si="99"/>
        <v>0</v>
      </c>
      <c r="MO63" s="26" t="e">
        <v>#N/A</v>
      </c>
      <c r="MP63" s="26" t="e">
        <v>#N/A</v>
      </c>
      <c r="MQ63" s="26" t="e">
        <v>#N/A</v>
      </c>
      <c r="MR63" s="26" t="e">
        <v>#N/A</v>
      </c>
      <c r="MS63" s="9">
        <v>142225.07</v>
      </c>
      <c r="MT63" s="9">
        <v>1928.92</v>
      </c>
      <c r="MU63" s="9">
        <v>1232.45</v>
      </c>
      <c r="MV63" s="9">
        <v>230487.88648799999</v>
      </c>
      <c r="MW63" s="9">
        <v>375874.32648799999</v>
      </c>
      <c r="MX63" s="13" t="e">
        <v>#N/A</v>
      </c>
      <c r="MY63" s="13" t="e">
        <v>#N/A</v>
      </c>
      <c r="MZ63" s="13" t="e">
        <v>#N/A</v>
      </c>
      <c r="NA63" s="13" t="e">
        <v>#N/A</v>
      </c>
      <c r="NB63" s="13" t="e">
        <v>#N/A</v>
      </c>
      <c r="NC63" s="8" t="e">
        <v>#N/A</v>
      </c>
      <c r="ND63" s="8" t="e">
        <v>#N/A</v>
      </c>
      <c r="NE63" s="8" t="e">
        <v>#N/A</v>
      </c>
      <c r="NF63" s="8" t="e">
        <v>#N/A</v>
      </c>
      <c r="NG63" s="8" t="e">
        <v>#N/A</v>
      </c>
      <c r="NH63" s="38" t="e">
        <f t="shared" si="100"/>
        <v>#N/A</v>
      </c>
      <c r="NI63" s="38" t="e">
        <f t="shared" si="101"/>
        <v>#N/A</v>
      </c>
      <c r="NJ63" s="38" t="e">
        <f t="shared" si="102"/>
        <v>#N/A</v>
      </c>
      <c r="NK63" s="38" t="e">
        <f t="shared" si="103"/>
        <v>#N/A</v>
      </c>
      <c r="NL63" s="38" t="e">
        <f t="shared" si="104"/>
        <v>#N/A</v>
      </c>
      <c r="NM63" s="8">
        <v>1202646</v>
      </c>
      <c r="NN63" s="8">
        <v>117324</v>
      </c>
      <c r="NO63" s="11">
        <f t="shared" si="105"/>
        <v>9.755489146432117E-2</v>
      </c>
      <c r="NP63" s="13" t="e">
        <v>#N/A</v>
      </c>
      <c r="NQ63" s="13" t="e">
        <v>#N/A</v>
      </c>
      <c r="NR63" s="13" t="e">
        <v>#N/A</v>
      </c>
      <c r="NS63" s="9">
        <v>1414</v>
      </c>
      <c r="NT63" s="39">
        <v>116.66051</v>
      </c>
      <c r="NU63" s="8" t="e">
        <v>#N/A</v>
      </c>
      <c r="NV63" s="16" t="e">
        <v>#N/A</v>
      </c>
      <c r="NW63" s="8" t="e">
        <v>#N/A</v>
      </c>
      <c r="NX63" s="25" t="e">
        <v>#N/A</v>
      </c>
      <c r="NY63" s="39" t="e">
        <v>#N/A</v>
      </c>
    </row>
    <row r="64" spans="1:389" x14ac:dyDescent="0.25">
      <c r="A64" s="3" t="s">
        <v>50</v>
      </c>
      <c r="B64" s="3" t="s">
        <v>5</v>
      </c>
      <c r="C64" s="3" t="s">
        <v>81</v>
      </c>
      <c r="D64" s="3" t="s">
        <v>97</v>
      </c>
      <c r="E64" s="3" t="s">
        <v>25</v>
      </c>
      <c r="F64" s="3" t="s">
        <v>26</v>
      </c>
      <c r="G64" s="3">
        <v>27053</v>
      </c>
      <c r="H64" s="3">
        <v>2015</v>
      </c>
      <c r="I64" s="3" t="str">
        <f t="shared" si="53"/>
        <v>Sum of 2015</v>
      </c>
      <c r="J64" s="8">
        <v>1229843</v>
      </c>
      <c r="K64" s="8">
        <v>1223149</v>
      </c>
      <c r="L64" s="8">
        <v>271400</v>
      </c>
      <c r="M64" s="8">
        <v>315809</v>
      </c>
      <c r="N64" s="8">
        <v>479003</v>
      </c>
      <c r="O64" s="8">
        <v>156937</v>
      </c>
      <c r="P64" s="13">
        <f t="shared" si="106"/>
        <v>0.221886295128394</v>
      </c>
      <c r="Q64" s="13">
        <f t="shared" si="107"/>
        <v>0.25819340080399034</v>
      </c>
      <c r="R64" s="13">
        <f t="shared" si="108"/>
        <v>0.39161459478771599</v>
      </c>
      <c r="S64" s="13">
        <f t="shared" si="109"/>
        <v>0.12830570927989968</v>
      </c>
      <c r="T64" s="15">
        <v>36.200000000000003</v>
      </c>
      <c r="U64" s="15">
        <v>35.4</v>
      </c>
      <c r="V64" s="15">
        <v>37.200000000000003</v>
      </c>
      <c r="W64" s="17">
        <v>852205</v>
      </c>
      <c r="X64" s="17">
        <v>154545</v>
      </c>
      <c r="Y64" s="17">
        <v>85993</v>
      </c>
      <c r="Z64" s="17">
        <v>8508</v>
      </c>
      <c r="AA64" s="17">
        <v>37856</v>
      </c>
      <c r="AB64" s="17">
        <v>84042</v>
      </c>
      <c r="AC64" s="17">
        <v>370944</v>
      </c>
      <c r="AD64" s="13">
        <f t="shared" si="196"/>
        <v>0.69673032476010688</v>
      </c>
      <c r="AE64" s="13">
        <f t="shared" si="197"/>
        <v>0.12635010125503926</v>
      </c>
      <c r="AF64" s="13">
        <f t="shared" si="198"/>
        <v>7.0304599030862142E-2</v>
      </c>
      <c r="AG64" s="13">
        <f t="shared" si="199"/>
        <v>6.9558165031406638E-3</v>
      </c>
      <c r="AH64" s="13">
        <f t="shared" si="200"/>
        <v>3.0949622654312763E-2</v>
      </c>
      <c r="AI64" s="13">
        <f t="shared" si="201"/>
        <v>6.8709535796538282E-2</v>
      </c>
      <c r="AJ64" s="13">
        <f t="shared" si="202"/>
        <v>0.30326967523989312</v>
      </c>
      <c r="AK64" s="17">
        <v>499754</v>
      </c>
      <c r="AL64" s="17">
        <v>167124</v>
      </c>
      <c r="AM64" s="17">
        <v>168855</v>
      </c>
      <c r="AN64" s="17">
        <v>65428</v>
      </c>
      <c r="AO64" s="17">
        <v>98347</v>
      </c>
      <c r="AP64" s="13">
        <f t="shared" si="110"/>
        <v>0.33441253096523488</v>
      </c>
      <c r="AQ64" s="13">
        <f t="shared" si="164"/>
        <v>0.33787623510767295</v>
      </c>
      <c r="AR64" s="13">
        <f t="shared" si="165"/>
        <v>0.13092041284311881</v>
      </c>
      <c r="AS64" s="13">
        <f t="shared" si="166"/>
        <v>0.19679082108397331</v>
      </c>
      <c r="AT64" s="19">
        <v>2.4</v>
      </c>
      <c r="AU64" s="17">
        <v>1141750</v>
      </c>
      <c r="AV64" s="17">
        <v>0</v>
      </c>
      <c r="AW64" s="17">
        <v>0</v>
      </c>
      <c r="AX64" s="17">
        <v>0</v>
      </c>
      <c r="AY64" s="17">
        <v>0</v>
      </c>
      <c r="AZ64" s="17">
        <v>0</v>
      </c>
      <c r="BA64" s="13">
        <f t="shared" si="167"/>
        <v>0</v>
      </c>
      <c r="BB64" s="13">
        <f t="shared" si="168"/>
        <v>0</v>
      </c>
      <c r="BC64" s="13">
        <f t="shared" si="169"/>
        <v>0</v>
      </c>
      <c r="BD64" s="13">
        <f t="shared" si="170"/>
        <v>0</v>
      </c>
      <c r="BE64" s="13">
        <f t="shared" si="171"/>
        <v>0</v>
      </c>
      <c r="BF64" s="13">
        <f t="shared" si="9"/>
        <v>0</v>
      </c>
      <c r="BG64" s="17">
        <v>1205656</v>
      </c>
      <c r="BH64" s="17">
        <v>994984</v>
      </c>
      <c r="BI64" s="17">
        <v>126335</v>
      </c>
      <c r="BJ64" s="17">
        <v>41869</v>
      </c>
      <c r="BK64" s="17">
        <v>29200</v>
      </c>
      <c r="BL64" s="17">
        <v>13268</v>
      </c>
      <c r="BM64" s="13">
        <f t="shared" si="111"/>
        <v>0.82526359094136303</v>
      </c>
      <c r="BN64" s="13">
        <f t="shared" si="172"/>
        <v>0.10478527871963479</v>
      </c>
      <c r="BO64" s="13">
        <f t="shared" si="173"/>
        <v>3.4727152687001932E-2</v>
      </c>
      <c r="BP64" s="13">
        <f t="shared" si="174"/>
        <v>2.4219180263690472E-2</v>
      </c>
      <c r="BQ64" s="13">
        <f t="shared" si="175"/>
        <v>1.1004797388309766E-2</v>
      </c>
      <c r="BR64" s="13">
        <f t="shared" si="56"/>
        <v>0.17473640905863694</v>
      </c>
      <c r="BS64" s="17">
        <v>694656</v>
      </c>
      <c r="BT64" s="17">
        <v>339689</v>
      </c>
      <c r="BU64" s="17">
        <v>13080</v>
      </c>
      <c r="BV64" s="17">
        <v>175724</v>
      </c>
      <c r="BW64" s="13">
        <f t="shared" si="112"/>
        <v>0.56792426760762593</v>
      </c>
      <c r="BX64" s="13">
        <f t="shared" si="176"/>
        <v>0.27771677857726246</v>
      </c>
      <c r="BY64" s="13">
        <f t="shared" si="177"/>
        <v>1.0693709433601303E-2</v>
      </c>
      <c r="BZ64" s="13">
        <f t="shared" si="178"/>
        <v>0.14366524438151035</v>
      </c>
      <c r="CA64" s="13">
        <f t="shared" si="113"/>
        <v>0.43207573239237412</v>
      </c>
      <c r="CB64" s="8">
        <v>1200292</v>
      </c>
      <c r="CC64" s="8">
        <v>129811</v>
      </c>
      <c r="CD64" s="13">
        <f t="shared" si="114"/>
        <v>0.10814951695087528</v>
      </c>
      <c r="CE64" s="8">
        <v>266474</v>
      </c>
      <c r="CF64" s="8">
        <v>37177</v>
      </c>
      <c r="CG64" s="13">
        <f t="shared" si="115"/>
        <v>0.13951454926184167</v>
      </c>
      <c r="CH64" s="5">
        <v>68935</v>
      </c>
      <c r="CI64" s="5">
        <f>CH64*VLOOKUP(H64,'R-CPI-U-RS'!$A$44:$O$54,15,FALSE)</f>
        <v>91537.2882572495</v>
      </c>
      <c r="CJ64" s="5">
        <v>126286523</v>
      </c>
      <c r="CK64" s="5">
        <v>129763821</v>
      </c>
      <c r="CL64" s="9">
        <v>39905</v>
      </c>
      <c r="CM64" s="9">
        <v>21103</v>
      </c>
      <c r="CN64" s="9">
        <v>6273</v>
      </c>
      <c r="CO64" s="9">
        <v>5214</v>
      </c>
      <c r="CP64" s="9">
        <v>4181</v>
      </c>
      <c r="CQ64" s="9">
        <v>1661</v>
      </c>
      <c r="CR64" s="9">
        <v>1003</v>
      </c>
      <c r="CS64" s="9">
        <v>470</v>
      </c>
      <c r="CT64" s="20">
        <v>54094093000</v>
      </c>
      <c r="CU64" s="20">
        <f>CT64*VLOOKUP(H64,'R-CPI-U-RS'!$A$44:$P$54,16,FALSE)</f>
        <v>69780292807.6371</v>
      </c>
      <c r="CV64" s="9">
        <v>3351</v>
      </c>
      <c r="CW64" s="9">
        <v>991469</v>
      </c>
      <c r="CX64" s="9">
        <v>58864</v>
      </c>
      <c r="CY64" s="9">
        <v>93460</v>
      </c>
      <c r="CZ64" s="9">
        <v>54183</v>
      </c>
      <c r="DA64" s="11">
        <f t="shared" si="116"/>
        <v>0.82762008587818114</v>
      </c>
      <c r="DB64" s="11">
        <f t="shared" si="117"/>
        <v>4.9136209740428857E-2</v>
      </c>
      <c r="DC64" s="11">
        <f t="shared" si="118"/>
        <v>7.801491849586302E-2</v>
      </c>
      <c r="DD64" s="11">
        <f t="shared" si="119"/>
        <v>4.5228785885526923E-2</v>
      </c>
      <c r="DE64" s="9">
        <v>884589</v>
      </c>
      <c r="DF64" s="9">
        <v>657824</v>
      </c>
      <c r="DG64" s="9">
        <v>93</v>
      </c>
      <c r="DH64" s="9">
        <v>188</v>
      </c>
      <c r="DI64" s="9">
        <v>5028</v>
      </c>
      <c r="DJ64" s="9">
        <v>28869</v>
      </c>
      <c r="DK64" s="9">
        <v>72509</v>
      </c>
      <c r="DL64" s="9">
        <v>48345</v>
      </c>
      <c r="DM64" s="9">
        <v>76196</v>
      </c>
      <c r="DN64" s="9">
        <v>26117</v>
      </c>
      <c r="DO64" s="9">
        <v>23114</v>
      </c>
      <c r="DP64" s="9">
        <v>78269</v>
      </c>
      <c r="DQ64" s="9">
        <v>19313</v>
      </c>
      <c r="DR64" s="9">
        <v>83729</v>
      </c>
      <c r="DS64" s="9">
        <v>85364</v>
      </c>
      <c r="DT64" s="9">
        <v>60833</v>
      </c>
      <c r="DU64" s="9">
        <v>21523</v>
      </c>
      <c r="DV64" s="9">
        <v>131535</v>
      </c>
      <c r="DW64" s="9">
        <v>15018</v>
      </c>
      <c r="DX64" s="9">
        <v>73496</v>
      </c>
      <c r="DY64" s="9">
        <v>34950</v>
      </c>
      <c r="DZ64" s="9">
        <v>100</v>
      </c>
      <c r="EA64" s="9">
        <f t="shared" si="183"/>
        <v>101659</v>
      </c>
      <c r="EB64" s="9">
        <f t="shared" si="184"/>
        <v>97582</v>
      </c>
      <c r="EC64" s="9">
        <f t="shared" si="185"/>
        <v>229926</v>
      </c>
      <c r="ED64" s="9">
        <f t="shared" si="186"/>
        <v>153058</v>
      </c>
      <c r="EE64" s="9">
        <f t="shared" si="187"/>
        <v>155686</v>
      </c>
      <c r="EF64" s="9">
        <f t="shared" si="188"/>
        <v>146678</v>
      </c>
      <c r="EG64" s="11">
        <f t="shared" si="189"/>
        <v>0.11492229724764834</v>
      </c>
      <c r="EH64" s="11">
        <f t="shared" si="190"/>
        <v>0.11031337717290177</v>
      </c>
      <c r="EI64" s="11">
        <f t="shared" si="191"/>
        <v>0.25992410034490593</v>
      </c>
      <c r="EJ64" s="11">
        <f t="shared" si="192"/>
        <v>0.17302724768225697</v>
      </c>
      <c r="EK64" s="11">
        <f t="shared" si="193"/>
        <v>0.17599811890041589</v>
      </c>
      <c r="EL64" s="11">
        <f t="shared" si="194"/>
        <v>0.16581485865187109</v>
      </c>
      <c r="EM64" s="9">
        <v>979793</v>
      </c>
      <c r="EN64" s="9">
        <v>713933</v>
      </c>
      <c r="EO64" s="14">
        <f t="shared" si="120"/>
        <v>0.72865697142151453</v>
      </c>
      <c r="EP64" s="9">
        <v>680675</v>
      </c>
      <c r="EQ64" s="9">
        <v>657824</v>
      </c>
      <c r="ER64" s="11">
        <f t="shared" si="58"/>
        <v>3.3571087523414256E-2</v>
      </c>
      <c r="ES64" s="9">
        <v>103278</v>
      </c>
      <c r="ET64" s="9">
        <v>845176</v>
      </c>
      <c r="EU64" s="9">
        <v>62939</v>
      </c>
      <c r="EV64" s="9">
        <v>144806</v>
      </c>
      <c r="EW64" s="9">
        <v>229428</v>
      </c>
      <c r="EX64" s="9">
        <v>149903</v>
      </c>
      <c r="EY64" s="9">
        <v>258100</v>
      </c>
      <c r="EZ64" s="13">
        <f t="shared" si="121"/>
        <v>7.4468513067100811E-2</v>
      </c>
      <c r="FA64" s="13">
        <f t="shared" si="122"/>
        <v>0.17133236154363116</v>
      </c>
      <c r="FB64" s="13">
        <f t="shared" si="123"/>
        <v>0.27145588611129517</v>
      </c>
      <c r="FC64" s="13">
        <f t="shared" si="124"/>
        <v>0.17736305810860697</v>
      </c>
      <c r="FD64" s="13">
        <f t="shared" si="125"/>
        <v>0.30538018116936588</v>
      </c>
      <c r="FE64" s="13">
        <f t="shared" si="126"/>
        <v>0.48274323927797286</v>
      </c>
      <c r="FF64" s="9">
        <v>311</v>
      </c>
      <c r="FG64" s="9">
        <v>147669</v>
      </c>
      <c r="FH64" s="9">
        <v>1094</v>
      </c>
      <c r="FI64" s="9">
        <v>31438</v>
      </c>
      <c r="FJ64" s="9">
        <v>992</v>
      </c>
      <c r="FK64" s="9">
        <f t="shared" si="59"/>
        <v>147980</v>
      </c>
      <c r="FL64" s="9">
        <f t="shared" si="60"/>
        <v>32532</v>
      </c>
      <c r="FM64" s="9">
        <f t="shared" si="61"/>
        <v>992</v>
      </c>
      <c r="FN64" s="9">
        <v>447201</v>
      </c>
      <c r="FO64" s="9">
        <v>166384</v>
      </c>
      <c r="FP64" s="9">
        <v>461410</v>
      </c>
      <c r="FQ64" s="9">
        <f t="shared" si="62"/>
        <v>280817</v>
      </c>
      <c r="FR64" s="8">
        <v>526509</v>
      </c>
      <c r="FS64" s="8">
        <v>26755</v>
      </c>
      <c r="FT64" s="13">
        <f t="shared" si="127"/>
        <v>5.0815845503115804E-2</v>
      </c>
      <c r="FU64" s="8">
        <v>499754</v>
      </c>
      <c r="FV64" s="8">
        <v>308532</v>
      </c>
      <c r="FW64" s="8">
        <v>191222</v>
      </c>
      <c r="FX64" s="13">
        <f t="shared" si="128"/>
        <v>0.61736774493050584</v>
      </c>
      <c r="FY64" s="13">
        <f t="shared" si="129"/>
        <v>0.38263225506949416</v>
      </c>
      <c r="FZ64" s="17">
        <v>65126</v>
      </c>
      <c r="GA64" s="17">
        <v>121653</v>
      </c>
      <c r="GB64" s="17">
        <v>142284</v>
      </c>
      <c r="GC64" s="17">
        <v>97863</v>
      </c>
      <c r="GD64" s="17">
        <v>99583</v>
      </c>
      <c r="GE64" s="13">
        <f t="shared" si="63"/>
        <v>0.12369399193556045</v>
      </c>
      <c r="GF64" s="13">
        <f t="shared" si="64"/>
        <v>0.23105587938667715</v>
      </c>
      <c r="GG64" s="13">
        <f t="shared" si="65"/>
        <v>0.27024039475108685</v>
      </c>
      <c r="GH64" s="13">
        <f t="shared" si="66"/>
        <v>0.18587146658461678</v>
      </c>
      <c r="GI64" s="13">
        <f t="shared" si="67"/>
        <v>0.18913826734205874</v>
      </c>
      <c r="GJ64">
        <v>1970</v>
      </c>
      <c r="GK64" s="8">
        <v>325512</v>
      </c>
      <c r="GL64" s="8">
        <v>32602</v>
      </c>
      <c r="GM64" s="8">
        <v>39271</v>
      </c>
      <c r="GN64" s="8">
        <v>127935</v>
      </c>
      <c r="GO64" s="8">
        <v>1189</v>
      </c>
      <c r="GP64" s="13">
        <f t="shared" si="130"/>
        <v>0.61824584195141963</v>
      </c>
      <c r="GQ64" s="13">
        <f t="shared" si="131"/>
        <v>6.1921068775652455E-2</v>
      </c>
      <c r="GR64" s="13">
        <f t="shared" si="132"/>
        <v>7.4587518921803805E-2</v>
      </c>
      <c r="GS64" s="13">
        <f t="shared" si="133"/>
        <v>0.24298729936240407</v>
      </c>
      <c r="GT64" s="13">
        <f t="shared" si="134"/>
        <v>2.2582709887200409E-3</v>
      </c>
      <c r="GU64" s="21">
        <v>261713.82263424501</v>
      </c>
      <c r="GV64" s="21">
        <f>GU64*VLOOKUP(H64,'R-CPI-U-RS'!$A$44:$O$54,15,FALSE)</f>
        <v>347524.09695187572</v>
      </c>
      <c r="GW64" s="9">
        <v>1617</v>
      </c>
      <c r="GX64" s="9">
        <v>2</v>
      </c>
      <c r="GY64" s="9">
        <v>14</v>
      </c>
      <c r="GZ64" s="9">
        <v>2743</v>
      </c>
      <c r="HA64" s="9">
        <f t="shared" si="69"/>
        <v>2759</v>
      </c>
      <c r="HB64" s="8">
        <v>49902</v>
      </c>
      <c r="HC64" s="8">
        <v>144382</v>
      </c>
      <c r="HD64" s="8">
        <v>134264</v>
      </c>
      <c r="HE64" s="8">
        <v>167549</v>
      </c>
      <c r="HF64" s="8">
        <v>3657</v>
      </c>
      <c r="HG64" s="13">
        <f t="shared" si="135"/>
        <v>9.9853127738847511E-2</v>
      </c>
      <c r="HH64" s="13">
        <f t="shared" si="179"/>
        <v>0.28890614182177632</v>
      </c>
      <c r="HI64" s="13">
        <f t="shared" si="180"/>
        <v>0.26866018080895798</v>
      </c>
      <c r="HJ64" s="13">
        <f t="shared" si="181"/>
        <v>0.33526294937109058</v>
      </c>
      <c r="HK64" s="13">
        <f t="shared" si="182"/>
        <v>7.3176002593275894E-3</v>
      </c>
      <c r="HL64" s="5">
        <v>1185</v>
      </c>
      <c r="HM64" s="5">
        <f>HL64*VLOOKUP(H64,'R-CPI-U-RS'!$A$44:$O$54,15,FALSE)</f>
        <v>1573.535745047373</v>
      </c>
      <c r="HN64" s="17">
        <v>57027</v>
      </c>
      <c r="HO64" s="17">
        <v>116881</v>
      </c>
      <c r="HP64" s="17">
        <v>68886</v>
      </c>
      <c r="HQ64" s="17">
        <v>28543</v>
      </c>
      <c r="HR64" s="17">
        <v>35334</v>
      </c>
      <c r="HS64" s="17">
        <v>1861</v>
      </c>
      <c r="HT64" s="13">
        <f t="shared" si="136"/>
        <v>0.18483333981564312</v>
      </c>
      <c r="HU64" s="13">
        <f t="shared" si="137"/>
        <v>0.37882942450053803</v>
      </c>
      <c r="HV64" s="13">
        <f t="shared" si="138"/>
        <v>0.22327019563610906</v>
      </c>
      <c r="HW64" s="13">
        <f t="shared" si="139"/>
        <v>9.2512283977026696E-2</v>
      </c>
      <c r="HX64" s="13">
        <f t="shared" si="140"/>
        <v>0.11452296682353856</v>
      </c>
      <c r="HY64" s="13">
        <f t="shared" si="141"/>
        <v>6.0317892471445428E-3</v>
      </c>
      <c r="HZ64" s="13">
        <v>0.182</v>
      </c>
      <c r="IA64" s="17">
        <v>9448</v>
      </c>
      <c r="IB64" s="17">
        <v>41671</v>
      </c>
      <c r="IC64" s="17">
        <v>46888</v>
      </c>
      <c r="ID64" s="17">
        <v>28841</v>
      </c>
      <c r="IE64" s="17">
        <v>58676</v>
      </c>
      <c r="IF64" s="17">
        <v>5698</v>
      </c>
      <c r="IG64" s="13">
        <f t="shared" si="142"/>
        <v>4.9408540858269449E-2</v>
      </c>
      <c r="IH64" s="13">
        <f t="shared" si="143"/>
        <v>0.21791948625158192</v>
      </c>
      <c r="II64" s="13">
        <f t="shared" si="144"/>
        <v>0.24520191191390112</v>
      </c>
      <c r="IJ64" s="13">
        <f t="shared" si="145"/>
        <v>0.15082469590319106</v>
      </c>
      <c r="IK64" s="13">
        <f t="shared" si="146"/>
        <v>0.30684753846314755</v>
      </c>
      <c r="IL64" s="13">
        <f t="shared" si="147"/>
        <v>2.9797826609908901E-2</v>
      </c>
      <c r="IM64" s="13">
        <v>0.28800000000000003</v>
      </c>
      <c r="IN64" s="17">
        <v>896715</v>
      </c>
      <c r="IO64" s="17">
        <v>676008</v>
      </c>
      <c r="IP64" s="17">
        <v>70153</v>
      </c>
      <c r="IQ64" s="17">
        <v>68117</v>
      </c>
      <c r="IR64" s="17">
        <v>22904</v>
      </c>
      <c r="IS64" s="17">
        <v>21704</v>
      </c>
      <c r="IT64" s="17">
        <v>37829</v>
      </c>
      <c r="IU64" s="13">
        <f t="shared" si="148"/>
        <v>0.75387163145481006</v>
      </c>
      <c r="IV64" s="13">
        <f t="shared" si="149"/>
        <v>7.8233329430198006E-2</v>
      </c>
      <c r="IW64" s="13">
        <f t="shared" si="150"/>
        <v>7.5962819848000754E-2</v>
      </c>
      <c r="IX64" s="13">
        <f t="shared" si="151"/>
        <v>2.55421176181953E-2</v>
      </c>
      <c r="IY64" s="13">
        <f t="shared" si="152"/>
        <v>2.4203899789788284E-2</v>
      </c>
      <c r="IZ64" s="13">
        <f t="shared" si="153"/>
        <v>4.2186201859007601E-2</v>
      </c>
      <c r="JA64" s="17">
        <v>896715</v>
      </c>
      <c r="JB64" s="17">
        <v>676008</v>
      </c>
      <c r="JC64" s="17">
        <v>70153</v>
      </c>
      <c r="JD64" s="17">
        <v>68117</v>
      </c>
      <c r="JE64" s="17">
        <v>37108</v>
      </c>
      <c r="JF64" s="17">
        <v>7500</v>
      </c>
      <c r="JG64" s="17">
        <v>37829</v>
      </c>
      <c r="JH64" s="13">
        <f t="shared" si="74"/>
        <v>0.75387163145481006</v>
      </c>
      <c r="JI64" s="13">
        <f t="shared" si="75"/>
        <v>7.8233329430198006E-2</v>
      </c>
      <c r="JJ64" s="13">
        <f t="shared" si="76"/>
        <v>7.5962819848000754E-2</v>
      </c>
      <c r="JK64" s="13">
        <f t="shared" si="77"/>
        <v>4.1382155980439719E-2</v>
      </c>
      <c r="JL64" s="13">
        <f t="shared" si="78"/>
        <v>8.3638614275438686E-3</v>
      </c>
      <c r="JM64" s="13">
        <f t="shared" si="79"/>
        <v>4.2186201859007601E-2</v>
      </c>
      <c r="JN64" s="1">
        <v>33</v>
      </c>
      <c r="JO64" s="1">
        <v>18</v>
      </c>
      <c r="JP64" s="1">
        <v>4</v>
      </c>
      <c r="JQ64" s="1">
        <v>9</v>
      </c>
      <c r="JR64" s="1">
        <v>2</v>
      </c>
      <c r="JS64" s="1">
        <v>0</v>
      </c>
      <c r="JT64" s="11">
        <f t="shared" si="80"/>
        <v>0.54545454545454541</v>
      </c>
      <c r="JU64" s="11">
        <f t="shared" si="81"/>
        <v>0.12121212121212122</v>
      </c>
      <c r="JV64" s="11">
        <f t="shared" si="82"/>
        <v>0.27272727272727271</v>
      </c>
      <c r="JW64" s="11">
        <f t="shared" si="83"/>
        <v>6.0606060606060608E-2</v>
      </c>
      <c r="JX64" s="11">
        <f t="shared" si="84"/>
        <v>0</v>
      </c>
      <c r="JY64" s="29">
        <f>(JN64/J64)*100000</f>
        <v>2.6832693278735578</v>
      </c>
      <c r="JZ64" s="9">
        <v>62106090</v>
      </c>
      <c r="KA64" s="9">
        <v>23003457</v>
      </c>
      <c r="KB64" s="9"/>
      <c r="KC64" s="9"/>
      <c r="KD64" s="9"/>
      <c r="KE64" s="9"/>
      <c r="KF64" s="9">
        <v>722637</v>
      </c>
      <c r="KG64" s="9"/>
      <c r="KH64" s="9">
        <f t="shared" si="85"/>
        <v>23726094</v>
      </c>
      <c r="KI64" s="9">
        <f t="shared" si="86"/>
        <v>0</v>
      </c>
      <c r="KJ64" s="9">
        <f t="shared" si="87"/>
        <v>85832184</v>
      </c>
      <c r="KK64" t="e">
        <v>#N/A</v>
      </c>
      <c r="KL64" s="8" t="e">
        <v>#N/A</v>
      </c>
      <c r="KM64" s="8" t="e">
        <v>#N/A</v>
      </c>
      <c r="KN64" s="8" t="e">
        <v>#N/A</v>
      </c>
      <c r="KO64" s="8">
        <v>632698</v>
      </c>
      <c r="KP64" s="8">
        <v>142486</v>
      </c>
      <c r="KQ64" s="8">
        <v>293869</v>
      </c>
      <c r="KR64" s="8">
        <v>175424</v>
      </c>
      <c r="KS64" s="8">
        <v>20919</v>
      </c>
      <c r="KT64" s="13">
        <f t="shared" si="154"/>
        <v>0.22520380971648402</v>
      </c>
      <c r="KU64" s="13">
        <f t="shared" si="155"/>
        <v>0.46446962057727381</v>
      </c>
      <c r="KV64" s="13">
        <f t="shared" si="156"/>
        <v>0.27726340212866168</v>
      </c>
      <c r="KW64" s="13">
        <f t="shared" si="157"/>
        <v>3.306316757758046E-2</v>
      </c>
      <c r="KX64" s="17">
        <v>14747830</v>
      </c>
      <c r="KY64" s="15">
        <f t="shared" si="158"/>
        <v>23.30943040755621</v>
      </c>
      <c r="KZ64" s="8">
        <v>665149</v>
      </c>
      <c r="LA64" s="8">
        <v>30100</v>
      </c>
      <c r="LB64" s="8">
        <v>157077</v>
      </c>
      <c r="LC64" s="8">
        <v>306571</v>
      </c>
      <c r="LD64" s="8">
        <v>117398</v>
      </c>
      <c r="LE64" s="8">
        <v>54003</v>
      </c>
      <c r="LF64" s="13">
        <f t="shared" si="159"/>
        <v>4.5253018496607525E-2</v>
      </c>
      <c r="LG64" s="13">
        <f t="shared" si="160"/>
        <v>0.23615310253792759</v>
      </c>
      <c r="LH64" s="13">
        <f t="shared" si="161"/>
        <v>0.46090575194430122</v>
      </c>
      <c r="LI64" s="13">
        <f t="shared" si="162"/>
        <v>0.17649879951710068</v>
      </c>
      <c r="LJ64" s="13">
        <f t="shared" si="163"/>
        <v>8.1189327504063005E-2</v>
      </c>
      <c r="LK64" s="17" t="e">
        <v>#N/A</v>
      </c>
      <c r="LL64" s="17" t="e">
        <v>#N/A</v>
      </c>
      <c r="LM64" s="13" t="e">
        <f t="shared" si="195"/>
        <v>#N/A</v>
      </c>
      <c r="LN64" s="27" t="e">
        <v>#N/A</v>
      </c>
      <c r="LO64" s="27" t="e">
        <v>#N/A</v>
      </c>
      <c r="LP64" s="27" t="e">
        <v>#N/A</v>
      </c>
      <c r="LQ64" s="27" t="e">
        <v>#N/A</v>
      </c>
      <c r="LR64" s="27" t="e">
        <v>#N/A</v>
      </c>
      <c r="LS64" s="11" t="e">
        <f t="shared" si="90"/>
        <v>#N/A</v>
      </c>
      <c r="LT64" s="11" t="e">
        <f t="shared" si="91"/>
        <v>#N/A</v>
      </c>
      <c r="LU64" s="11" t="e">
        <f t="shared" si="92"/>
        <v>#N/A</v>
      </c>
      <c r="LV64" s="11" t="e">
        <f t="shared" si="93"/>
        <v>#N/A</v>
      </c>
      <c r="LW64" s="11" t="e">
        <f t="shared" si="94"/>
        <v>#N/A</v>
      </c>
      <c r="LX64" s="25" t="e">
        <v>#N/A</v>
      </c>
      <c r="LY64" s="25" t="e">
        <v>#N/A</v>
      </c>
      <c r="LZ64" s="25" t="e">
        <v>#N/A</v>
      </c>
      <c r="MA64" s="25" t="e">
        <v>#N/A</v>
      </c>
      <c r="MB64" s="22" t="e">
        <v>#N/A</v>
      </c>
      <c r="MC64" s="22" t="e">
        <v>#N/A</v>
      </c>
      <c r="MD64" s="1">
        <v>365</v>
      </c>
      <c r="ME64" s="1">
        <v>155</v>
      </c>
      <c r="MF64" s="1">
        <v>207</v>
      </c>
      <c r="MG64" s="1">
        <v>3</v>
      </c>
      <c r="MH64" s="1">
        <v>0</v>
      </c>
      <c r="MI64" s="1">
        <v>0</v>
      </c>
      <c r="MJ64" s="11">
        <f t="shared" si="95"/>
        <v>0.42465753424657532</v>
      </c>
      <c r="MK64" s="11">
        <f t="shared" si="96"/>
        <v>0.56712328767123288</v>
      </c>
      <c r="ML64" s="11">
        <f t="shared" si="97"/>
        <v>8.21917808219178E-3</v>
      </c>
      <c r="MM64" s="11">
        <f t="shared" si="98"/>
        <v>0</v>
      </c>
      <c r="MN64" s="11">
        <f t="shared" si="99"/>
        <v>0</v>
      </c>
      <c r="MO64" s="26" t="e">
        <v>#N/A</v>
      </c>
      <c r="MP64" s="26" t="e">
        <v>#N/A</v>
      </c>
      <c r="MQ64" s="26" t="e">
        <v>#N/A</v>
      </c>
      <c r="MR64" s="26" t="e">
        <v>#N/A</v>
      </c>
      <c r="MS64" s="9">
        <v>115798.74679999999</v>
      </c>
      <c r="MT64" s="9">
        <v>1604.75</v>
      </c>
      <c r="MU64" s="9">
        <v>1200.4000000000001</v>
      </c>
      <c r="MV64" s="9">
        <v>257979.44699999999</v>
      </c>
      <c r="MW64" s="9">
        <v>376583.34379999997</v>
      </c>
      <c r="MX64" s="13" t="e">
        <v>#N/A</v>
      </c>
      <c r="MY64" s="13" t="e">
        <v>#N/A</v>
      </c>
      <c r="MZ64" s="13" t="e">
        <v>#N/A</v>
      </c>
      <c r="NA64" s="13" t="e">
        <v>#N/A</v>
      </c>
      <c r="NB64" s="13" t="e">
        <v>#N/A</v>
      </c>
      <c r="NC64" s="8" t="e">
        <v>#N/A</v>
      </c>
      <c r="ND64" s="8" t="e">
        <v>#N/A</v>
      </c>
      <c r="NE64" s="8" t="e">
        <v>#N/A</v>
      </c>
      <c r="NF64" s="8" t="e">
        <v>#N/A</v>
      </c>
      <c r="NG64" s="8" t="e">
        <v>#N/A</v>
      </c>
      <c r="NH64" s="38" t="e">
        <f t="shared" si="100"/>
        <v>#N/A</v>
      </c>
      <c r="NI64" s="38" t="e">
        <f t="shared" si="101"/>
        <v>#N/A</v>
      </c>
      <c r="NJ64" s="38" t="e">
        <f t="shared" si="102"/>
        <v>#N/A</v>
      </c>
      <c r="NK64" s="38" t="e">
        <f t="shared" si="103"/>
        <v>#N/A</v>
      </c>
      <c r="NL64" s="38" t="e">
        <f t="shared" si="104"/>
        <v>#N/A</v>
      </c>
      <c r="NM64" s="8">
        <v>1214371</v>
      </c>
      <c r="NN64" s="8">
        <v>121279</v>
      </c>
      <c r="NO64" s="11">
        <f t="shared" si="105"/>
        <v>9.9869809143993057E-2</v>
      </c>
      <c r="NP64" s="13" t="e">
        <v>#N/A</v>
      </c>
      <c r="NQ64" s="13" t="e">
        <v>#N/A</v>
      </c>
      <c r="NR64" s="13" t="e">
        <v>#N/A</v>
      </c>
      <c r="NS64" s="9">
        <v>1446</v>
      </c>
      <c r="NT64" s="39">
        <v>118.21944999999999</v>
      </c>
      <c r="NU64" s="8" t="e">
        <v>#N/A</v>
      </c>
      <c r="NV64" s="16" t="e">
        <v>#N/A</v>
      </c>
      <c r="NW64" s="8" t="e">
        <v>#N/A</v>
      </c>
      <c r="NX64" s="25" t="e">
        <v>#N/A</v>
      </c>
      <c r="NY64" s="39" t="e">
        <v>#N/A</v>
      </c>
    </row>
    <row r="65" spans="1:389" x14ac:dyDescent="0.25">
      <c r="A65" s="3" t="s">
        <v>50</v>
      </c>
      <c r="B65" s="3" t="s">
        <v>5</v>
      </c>
      <c r="C65" s="3" t="s">
        <v>81</v>
      </c>
      <c r="D65" s="3" t="s">
        <v>97</v>
      </c>
      <c r="E65" s="3" t="s">
        <v>25</v>
      </c>
      <c r="F65" s="3" t="s">
        <v>26</v>
      </c>
      <c r="G65" s="3">
        <v>27053</v>
      </c>
      <c r="H65" s="3">
        <v>2016</v>
      </c>
      <c r="I65" s="3" t="str">
        <f t="shared" si="53"/>
        <v>Sum of 2016</v>
      </c>
      <c r="J65" s="8">
        <v>1244490</v>
      </c>
      <c r="K65" s="8">
        <v>1232483</v>
      </c>
      <c r="L65" s="8">
        <v>272868</v>
      </c>
      <c r="M65" s="8">
        <v>317854</v>
      </c>
      <c r="N65" s="8">
        <v>479062</v>
      </c>
      <c r="O65" s="8">
        <v>162699</v>
      </c>
      <c r="P65" s="13">
        <f t="shared" si="106"/>
        <v>0.2213969685585927</v>
      </c>
      <c r="Q65" s="13">
        <f t="shared" si="107"/>
        <v>0.25789726917125833</v>
      </c>
      <c r="R65" s="13">
        <f t="shared" si="108"/>
        <v>0.38869663922342135</v>
      </c>
      <c r="S65" s="13">
        <f t="shared" si="109"/>
        <v>0.13200912304672763</v>
      </c>
      <c r="T65" s="15">
        <v>36.299999999999997</v>
      </c>
      <c r="U65" s="15">
        <v>35.4</v>
      </c>
      <c r="V65" s="15">
        <v>37.200000000000003</v>
      </c>
      <c r="W65" s="17">
        <v>855894</v>
      </c>
      <c r="X65" s="17">
        <v>156239</v>
      </c>
      <c r="Y65" s="17">
        <v>86044</v>
      </c>
      <c r="Z65" s="17">
        <v>9420</v>
      </c>
      <c r="AA65" s="17">
        <v>40297</v>
      </c>
      <c r="AB65" s="17">
        <v>84589</v>
      </c>
      <c r="AC65" s="17">
        <v>376589</v>
      </c>
      <c r="AD65" s="13">
        <f t="shared" si="196"/>
        <v>0.6944469010931591</v>
      </c>
      <c r="AE65" s="13">
        <f t="shared" si="197"/>
        <v>0.12676767144049858</v>
      </c>
      <c r="AF65" s="13">
        <f t="shared" si="198"/>
        <v>6.9813539010274386E-2</v>
      </c>
      <c r="AG65" s="13">
        <f t="shared" si="199"/>
        <v>7.6431074505692977E-3</v>
      </c>
      <c r="AH65" s="13">
        <f t="shared" si="200"/>
        <v>3.2695785661952338E-2</v>
      </c>
      <c r="AI65" s="13">
        <f t="shared" si="201"/>
        <v>6.8632995343546319E-2</v>
      </c>
      <c r="AJ65" s="13">
        <f t="shared" si="202"/>
        <v>0.3055530989068409</v>
      </c>
      <c r="AK65" s="17">
        <v>502061</v>
      </c>
      <c r="AL65" s="17">
        <v>171522</v>
      </c>
      <c r="AM65" s="17">
        <v>165931</v>
      </c>
      <c r="AN65" s="17">
        <v>65588</v>
      </c>
      <c r="AO65" s="17">
        <v>99020</v>
      </c>
      <c r="AP65" s="13">
        <f t="shared" si="110"/>
        <v>0.34163577732586281</v>
      </c>
      <c r="AQ65" s="13">
        <f t="shared" si="164"/>
        <v>0.3304996803177303</v>
      </c>
      <c r="AR65" s="13">
        <f t="shared" si="165"/>
        <v>0.13063751217481542</v>
      </c>
      <c r="AS65" s="13">
        <f t="shared" si="166"/>
        <v>0.19722703018159149</v>
      </c>
      <c r="AT65" s="19">
        <v>2.41</v>
      </c>
      <c r="AU65" s="17">
        <v>1151455</v>
      </c>
      <c r="AV65" s="17">
        <v>942075</v>
      </c>
      <c r="AW65" s="17">
        <v>66511</v>
      </c>
      <c r="AX65" s="17">
        <v>36486</v>
      </c>
      <c r="AY65" s="17">
        <v>57970</v>
      </c>
      <c r="AZ65" s="17">
        <v>48413</v>
      </c>
      <c r="BA65" s="13">
        <f t="shared" si="167"/>
        <v>0.81816050127881679</v>
      </c>
      <c r="BB65" s="13">
        <f t="shared" si="168"/>
        <v>5.776256996582585E-2</v>
      </c>
      <c r="BC65" s="13">
        <f t="shared" si="169"/>
        <v>3.1686865748118687E-2</v>
      </c>
      <c r="BD65" s="13">
        <f t="shared" si="170"/>
        <v>5.034499828477882E-2</v>
      </c>
      <c r="BE65" s="13">
        <f t="shared" si="171"/>
        <v>4.2045064722459842E-2</v>
      </c>
      <c r="BF65" s="13">
        <f t="shared" si="9"/>
        <v>0.18183949872118318</v>
      </c>
      <c r="BG65" s="17">
        <v>1215376</v>
      </c>
      <c r="BH65" s="17">
        <v>1007174</v>
      </c>
      <c r="BI65" s="17">
        <v>118182</v>
      </c>
      <c r="BJ65" s="17">
        <v>46740</v>
      </c>
      <c r="BK65" s="17">
        <v>32243</v>
      </c>
      <c r="BL65" s="17">
        <v>11037</v>
      </c>
      <c r="BM65" s="13">
        <f t="shared" si="111"/>
        <v>0.82869334263635286</v>
      </c>
      <c r="BN65" s="13">
        <f t="shared" si="172"/>
        <v>9.7239043719803589E-2</v>
      </c>
      <c r="BO65" s="13">
        <f t="shared" si="173"/>
        <v>3.845723463356196E-2</v>
      </c>
      <c r="BP65" s="13">
        <f t="shared" si="174"/>
        <v>2.6529238688274247E-2</v>
      </c>
      <c r="BQ65" s="13">
        <f t="shared" si="175"/>
        <v>9.0811403220073458E-3</v>
      </c>
      <c r="BR65" s="13">
        <f t="shared" si="56"/>
        <v>0.17130665736364717</v>
      </c>
      <c r="BS65" s="17">
        <v>716287</v>
      </c>
      <c r="BT65" s="17">
        <v>330806</v>
      </c>
      <c r="BU65" s="17">
        <v>11328</v>
      </c>
      <c r="BV65" s="17">
        <v>174062</v>
      </c>
      <c r="BW65" s="13">
        <f t="shared" si="112"/>
        <v>0.58117393911315618</v>
      </c>
      <c r="BX65" s="13">
        <f t="shared" si="176"/>
        <v>0.26840613623068227</v>
      </c>
      <c r="BY65" s="13">
        <f t="shared" si="177"/>
        <v>9.1912018259075381E-3</v>
      </c>
      <c r="BZ65" s="13">
        <f t="shared" si="178"/>
        <v>0.14122872283025406</v>
      </c>
      <c r="CA65" s="13">
        <f t="shared" si="113"/>
        <v>0.41882606088684388</v>
      </c>
      <c r="CB65" s="8">
        <v>1210680</v>
      </c>
      <c r="CC65" s="8">
        <v>131859</v>
      </c>
      <c r="CD65" s="13">
        <f t="shared" si="114"/>
        <v>0.10891317276241451</v>
      </c>
      <c r="CE65" s="8">
        <v>268119</v>
      </c>
      <c r="CF65" s="8">
        <v>37946</v>
      </c>
      <c r="CG65" s="13">
        <f t="shared" si="115"/>
        <v>0.14152671015481932</v>
      </c>
      <c r="CH65" s="5">
        <v>71200</v>
      </c>
      <c r="CI65" s="5">
        <f>CH65*VLOOKUP(H65,'R-CPI-U-RS'!$A$44:$O$54,15,FALSE)</f>
        <v>93339.002267573684</v>
      </c>
      <c r="CJ65" s="5">
        <v>129872215</v>
      </c>
      <c r="CK65" s="5">
        <v>131546480</v>
      </c>
      <c r="CL65" s="9">
        <v>40301</v>
      </c>
      <c r="CM65" s="9">
        <v>21345</v>
      </c>
      <c r="CN65" s="9">
        <v>6322</v>
      </c>
      <c r="CO65" s="9">
        <v>5194</v>
      </c>
      <c r="CP65" s="9">
        <v>4282</v>
      </c>
      <c r="CQ65" s="9">
        <v>1670</v>
      </c>
      <c r="CR65" s="9">
        <v>1013</v>
      </c>
      <c r="CS65" s="9">
        <v>475</v>
      </c>
      <c r="CT65" s="20">
        <v>55619200000</v>
      </c>
      <c r="CU65" s="20">
        <f>CT65*VLOOKUP(H65,'R-CPI-U-RS'!$A$44:$P$54,16,FALSE)</f>
        <v>70832501587.30159</v>
      </c>
      <c r="CV65" s="9">
        <v>3554</v>
      </c>
      <c r="CW65" s="9">
        <v>999237</v>
      </c>
      <c r="CX65" s="9">
        <v>72738</v>
      </c>
      <c r="CY65" s="9">
        <v>79275</v>
      </c>
      <c r="CZ65" s="9">
        <v>56687</v>
      </c>
      <c r="DA65" s="11">
        <f t="shared" si="116"/>
        <v>0.82722608877780879</v>
      </c>
      <c r="DB65" s="11">
        <f t="shared" si="117"/>
        <v>6.0216716600286276E-2</v>
      </c>
      <c r="DC65" s="11">
        <f t="shared" si="118"/>
        <v>6.5628422674361322E-2</v>
      </c>
      <c r="DD65" s="11">
        <f t="shared" si="119"/>
        <v>4.6928771947543621E-2</v>
      </c>
      <c r="DE65" s="9">
        <v>888172</v>
      </c>
      <c r="DF65" s="9">
        <v>680742</v>
      </c>
      <c r="DG65" s="9">
        <v>90</v>
      </c>
      <c r="DH65" s="9">
        <v>186</v>
      </c>
      <c r="DI65" s="9">
        <v>4685</v>
      </c>
      <c r="DJ65" s="9">
        <v>31360</v>
      </c>
      <c r="DK65" s="9">
        <v>74644</v>
      </c>
      <c r="DL65" s="9">
        <v>46244</v>
      </c>
      <c r="DM65" s="9">
        <v>77584</v>
      </c>
      <c r="DN65" s="9">
        <v>27440</v>
      </c>
      <c r="DO65" s="9">
        <v>24010</v>
      </c>
      <c r="DP65" s="9">
        <v>84038</v>
      </c>
      <c r="DQ65" s="9">
        <v>20101</v>
      </c>
      <c r="DR65" s="9">
        <v>85258</v>
      </c>
      <c r="DS65" s="9">
        <v>77464</v>
      </c>
      <c r="DT65" s="9">
        <v>52345</v>
      </c>
      <c r="DU65" s="9">
        <v>21114</v>
      </c>
      <c r="DV65" s="9">
        <v>135045</v>
      </c>
      <c r="DW65" s="9">
        <v>15625</v>
      </c>
      <c r="DX65" s="9">
        <v>75097</v>
      </c>
      <c r="DY65" s="9">
        <v>35733</v>
      </c>
      <c r="DZ65" s="9">
        <v>109</v>
      </c>
      <c r="EA65" s="9">
        <f t="shared" si="183"/>
        <v>106280</v>
      </c>
      <c r="EB65" s="9">
        <f t="shared" si="184"/>
        <v>104139</v>
      </c>
      <c r="EC65" s="9">
        <f t="shared" si="185"/>
        <v>215067</v>
      </c>
      <c r="ED65" s="9">
        <f t="shared" si="186"/>
        <v>156159</v>
      </c>
      <c r="EE65" s="9">
        <f t="shared" si="187"/>
        <v>155953</v>
      </c>
      <c r="EF65" s="9">
        <f t="shared" si="188"/>
        <v>150574</v>
      </c>
      <c r="EG65" s="11">
        <f t="shared" si="189"/>
        <v>0.11966150700539986</v>
      </c>
      <c r="EH65" s="11">
        <f t="shared" si="190"/>
        <v>0.11725093788140135</v>
      </c>
      <c r="EI65" s="11">
        <f t="shared" si="191"/>
        <v>0.24214566547920899</v>
      </c>
      <c r="EJ65" s="11">
        <f t="shared" si="192"/>
        <v>0.17582067437388255</v>
      </c>
      <c r="EK65" s="11">
        <f t="shared" si="193"/>
        <v>0.17558873731664587</v>
      </c>
      <c r="EL65" s="11">
        <f t="shared" si="194"/>
        <v>0.16953247794346141</v>
      </c>
      <c r="EM65" s="9">
        <v>987947</v>
      </c>
      <c r="EN65" s="9">
        <v>710025</v>
      </c>
      <c r="EO65" s="14">
        <f t="shared" si="120"/>
        <v>0.71868733849083</v>
      </c>
      <c r="EP65" s="9">
        <v>703752</v>
      </c>
      <c r="EQ65" s="9">
        <v>680742</v>
      </c>
      <c r="ER65" s="11">
        <f t="shared" si="58"/>
        <v>3.2696177062374245E-2</v>
      </c>
      <c r="ES65" s="9">
        <v>106061</v>
      </c>
      <c r="ET65" s="9">
        <v>852117</v>
      </c>
      <c r="EU65" s="9">
        <v>59961</v>
      </c>
      <c r="EV65" s="9">
        <v>141239</v>
      </c>
      <c r="EW65" s="9">
        <v>235715</v>
      </c>
      <c r="EX65" s="9">
        <v>149043</v>
      </c>
      <c r="EY65" s="9">
        <v>266159</v>
      </c>
      <c r="EZ65" s="13">
        <f t="shared" si="121"/>
        <v>7.0367097476050827E-2</v>
      </c>
      <c r="FA65" s="13">
        <f t="shared" si="122"/>
        <v>0.16575071263687968</v>
      </c>
      <c r="FB65" s="13">
        <f t="shared" si="123"/>
        <v>0.27662281118672671</v>
      </c>
      <c r="FC65" s="13">
        <f t="shared" si="124"/>
        <v>0.17490907938698558</v>
      </c>
      <c r="FD65" s="13">
        <f t="shared" si="125"/>
        <v>0.31235029931335723</v>
      </c>
      <c r="FE65" s="13">
        <f t="shared" si="126"/>
        <v>0.4872593787003428</v>
      </c>
      <c r="FF65" s="9">
        <v>298</v>
      </c>
      <c r="FG65" s="9">
        <v>149004</v>
      </c>
      <c r="FH65" s="9">
        <v>1264</v>
      </c>
      <c r="FI65" s="9">
        <v>30266</v>
      </c>
      <c r="FJ65" s="9">
        <v>971</v>
      </c>
      <c r="FK65" s="9">
        <f t="shared" si="59"/>
        <v>149302</v>
      </c>
      <c r="FL65" s="9">
        <f t="shared" si="60"/>
        <v>31530</v>
      </c>
      <c r="FM65" s="9">
        <f t="shared" si="61"/>
        <v>971</v>
      </c>
      <c r="FN65" s="9">
        <v>455890</v>
      </c>
      <c r="FO65" s="9">
        <v>172005</v>
      </c>
      <c r="FP65" s="9">
        <v>467881</v>
      </c>
      <c r="FQ65" s="9">
        <f t="shared" si="62"/>
        <v>283885</v>
      </c>
      <c r="FR65" s="8">
        <v>528489</v>
      </c>
      <c r="FS65" s="8">
        <v>26428</v>
      </c>
      <c r="FT65" s="13">
        <f t="shared" si="127"/>
        <v>5.0006717263746267E-2</v>
      </c>
      <c r="FU65" s="8">
        <v>502061</v>
      </c>
      <c r="FV65" s="8">
        <v>306886</v>
      </c>
      <c r="FW65" s="8">
        <v>195175</v>
      </c>
      <c r="FX65" s="13">
        <f t="shared" si="128"/>
        <v>0.6112524175349211</v>
      </c>
      <c r="FY65" s="13">
        <f t="shared" si="129"/>
        <v>0.38874758246507896</v>
      </c>
      <c r="FZ65" s="17">
        <v>69143</v>
      </c>
      <c r="GA65" s="17">
        <v>119057</v>
      </c>
      <c r="GB65" s="17">
        <v>144293</v>
      </c>
      <c r="GC65" s="17">
        <v>96746</v>
      </c>
      <c r="GD65" s="17">
        <v>99250</v>
      </c>
      <c r="GE65" s="13">
        <f t="shared" si="63"/>
        <v>0.13083148372056941</v>
      </c>
      <c r="GF65" s="13">
        <f t="shared" si="64"/>
        <v>0.22527810418003025</v>
      </c>
      <c r="GG65" s="13">
        <f t="shared" si="65"/>
        <v>0.27302933457460798</v>
      </c>
      <c r="GH65" s="13">
        <f t="shared" si="66"/>
        <v>0.18306152067498094</v>
      </c>
      <c r="GI65" s="13">
        <f t="shared" si="67"/>
        <v>0.18779955684981145</v>
      </c>
      <c r="GJ65">
        <v>1971</v>
      </c>
      <c r="GK65" s="8">
        <v>326380</v>
      </c>
      <c r="GL65" s="8">
        <v>31511</v>
      </c>
      <c r="GM65" s="8">
        <v>39137</v>
      </c>
      <c r="GN65" s="8">
        <v>130049</v>
      </c>
      <c r="GO65" s="8">
        <v>1412</v>
      </c>
      <c r="GP65" s="13">
        <f t="shared" si="130"/>
        <v>0.61757198352283582</v>
      </c>
      <c r="GQ65" s="13">
        <f t="shared" si="131"/>
        <v>5.9624703636215699E-2</v>
      </c>
      <c r="GR65" s="13">
        <f t="shared" si="132"/>
        <v>7.4054521475376028E-2</v>
      </c>
      <c r="GS65" s="13">
        <f t="shared" si="133"/>
        <v>0.24607702336283252</v>
      </c>
      <c r="GT65" s="13">
        <f t="shared" si="134"/>
        <v>2.6717680027398866E-3</v>
      </c>
      <c r="GU65" s="21">
        <v>277520.19305734202</v>
      </c>
      <c r="GV65" s="21">
        <f>GU65*VLOOKUP(H65,'R-CPI-U-RS'!$A$44:$O$54,15,FALSE)</f>
        <v>363812.61136343732</v>
      </c>
      <c r="GW65" s="9">
        <v>1641</v>
      </c>
      <c r="GX65" s="9">
        <v>4</v>
      </c>
      <c r="GY65" s="9">
        <v>19</v>
      </c>
      <c r="GZ65" s="9">
        <v>3700</v>
      </c>
      <c r="HA65" s="9">
        <f t="shared" si="69"/>
        <v>3723</v>
      </c>
      <c r="HB65" s="8">
        <v>50173</v>
      </c>
      <c r="HC65" s="8">
        <v>137193</v>
      </c>
      <c r="HD65" s="8">
        <v>133061</v>
      </c>
      <c r="HE65" s="8">
        <v>177690</v>
      </c>
      <c r="HF65" s="8">
        <v>3944</v>
      </c>
      <c r="HG65" s="13">
        <f t="shared" si="135"/>
        <v>9.9934071756220863E-2</v>
      </c>
      <c r="HH65" s="13">
        <f t="shared" si="179"/>
        <v>0.2732596238305704</v>
      </c>
      <c r="HI65" s="13">
        <f t="shared" si="180"/>
        <v>0.26502954820231006</v>
      </c>
      <c r="HJ65" s="13">
        <f t="shared" si="181"/>
        <v>0.35392113707298517</v>
      </c>
      <c r="HK65" s="13">
        <f t="shared" si="182"/>
        <v>7.8556191379135203E-3</v>
      </c>
      <c r="HL65" s="5">
        <v>1229</v>
      </c>
      <c r="HM65" s="5">
        <f>HL65*VLOOKUP(H65,'R-CPI-U-RS'!$A$44:$O$54,15,FALSE)</f>
        <v>1611.1465419501133</v>
      </c>
      <c r="HN65" s="17">
        <v>57504</v>
      </c>
      <c r="HO65" s="17">
        <v>120480</v>
      </c>
      <c r="HP65" s="17">
        <v>64432</v>
      </c>
      <c r="HQ65" s="17">
        <v>26153</v>
      </c>
      <c r="HR65" s="17">
        <v>36696</v>
      </c>
      <c r="HS65" s="17">
        <v>1621</v>
      </c>
      <c r="HT65" s="13">
        <f t="shared" si="136"/>
        <v>0.18737902673957105</v>
      </c>
      <c r="HU65" s="13">
        <f t="shared" si="137"/>
        <v>0.39258877889509458</v>
      </c>
      <c r="HV65" s="13">
        <f t="shared" si="138"/>
        <v>0.20995418494163956</v>
      </c>
      <c r="HW65" s="13">
        <f t="shared" si="139"/>
        <v>8.5220570505008378E-2</v>
      </c>
      <c r="HX65" s="13">
        <f t="shared" si="140"/>
        <v>0.11957534719733061</v>
      </c>
      <c r="HY65" s="13">
        <f t="shared" si="141"/>
        <v>5.2820917213558128E-3</v>
      </c>
      <c r="HZ65" s="13">
        <v>0.17899999999999999</v>
      </c>
      <c r="IA65" s="17">
        <v>7469</v>
      </c>
      <c r="IB65" s="17">
        <v>43947</v>
      </c>
      <c r="IC65" s="17">
        <v>50382</v>
      </c>
      <c r="ID65" s="17">
        <v>29384</v>
      </c>
      <c r="IE65" s="17">
        <v>57731</v>
      </c>
      <c r="IF65" s="17">
        <v>6262</v>
      </c>
      <c r="IG65" s="13">
        <f t="shared" si="142"/>
        <v>3.8268220827462535E-2</v>
      </c>
      <c r="IH65" s="13">
        <f t="shared" si="143"/>
        <v>0.22516715767900602</v>
      </c>
      <c r="II65" s="13">
        <f t="shared" si="144"/>
        <v>0.25813756884846933</v>
      </c>
      <c r="IJ65" s="13">
        <f t="shared" si="145"/>
        <v>0.15055206865633405</v>
      </c>
      <c r="IK65" s="13">
        <f t="shared" si="146"/>
        <v>0.29579095683361084</v>
      </c>
      <c r="IL65" s="13">
        <f t="shared" si="147"/>
        <v>3.2084027155117205E-2</v>
      </c>
      <c r="IM65" s="13">
        <v>0.28300000000000003</v>
      </c>
      <c r="IN65" s="17">
        <v>894107</v>
      </c>
      <c r="IO65" s="17">
        <v>667841</v>
      </c>
      <c r="IP65" s="17">
        <v>75905</v>
      </c>
      <c r="IQ65" s="17">
        <v>68228</v>
      </c>
      <c r="IR65" s="17">
        <v>22169</v>
      </c>
      <c r="IS65" s="17">
        <v>19409</v>
      </c>
      <c r="IT65" s="17">
        <v>40555</v>
      </c>
      <c r="IU65" s="13">
        <f t="shared" si="148"/>
        <v>0.74693632864970305</v>
      </c>
      <c r="IV65" s="13">
        <f t="shared" si="149"/>
        <v>8.4894760917876719E-2</v>
      </c>
      <c r="IW65" s="13">
        <f t="shared" si="150"/>
        <v>7.6308540253012216E-2</v>
      </c>
      <c r="IX65" s="13">
        <f t="shared" si="151"/>
        <v>2.4794571566937738E-2</v>
      </c>
      <c r="IY65" s="13">
        <f t="shared" si="152"/>
        <v>2.1707692703446007E-2</v>
      </c>
      <c r="IZ65" s="13">
        <f t="shared" si="153"/>
        <v>4.535810590902431E-2</v>
      </c>
      <c r="JA65" s="17">
        <v>894107</v>
      </c>
      <c r="JB65" s="17">
        <v>667841</v>
      </c>
      <c r="JC65" s="17">
        <v>75905</v>
      </c>
      <c r="JD65" s="17">
        <v>68228</v>
      </c>
      <c r="JE65" s="17">
        <v>32749</v>
      </c>
      <c r="JF65" s="17">
        <v>8829</v>
      </c>
      <c r="JG65" s="17">
        <v>40555</v>
      </c>
      <c r="JH65" s="13">
        <f t="shared" si="74"/>
        <v>0.74693632864970305</v>
      </c>
      <c r="JI65" s="13">
        <f t="shared" si="75"/>
        <v>8.4894760917876719E-2</v>
      </c>
      <c r="JJ65" s="13">
        <f t="shared" si="76"/>
        <v>7.6308540253012216E-2</v>
      </c>
      <c r="JK65" s="13">
        <f t="shared" si="77"/>
        <v>3.6627607210322703E-2</v>
      </c>
      <c r="JL65" s="13">
        <f t="shared" si="78"/>
        <v>9.8746570600610449E-3</v>
      </c>
      <c r="JM65" s="13">
        <f t="shared" si="79"/>
        <v>4.535810590902431E-2</v>
      </c>
      <c r="JN65" s="1">
        <v>45</v>
      </c>
      <c r="JO65" s="1">
        <v>24</v>
      </c>
      <c r="JP65" s="1">
        <v>2</v>
      </c>
      <c r="JQ65" s="1">
        <v>17</v>
      </c>
      <c r="JR65" s="1">
        <v>1</v>
      </c>
      <c r="JS65" s="1">
        <v>0</v>
      </c>
      <c r="JT65" s="11">
        <f t="shared" si="80"/>
        <v>0.53333333333333333</v>
      </c>
      <c r="JU65" s="11">
        <f t="shared" si="81"/>
        <v>4.4444444444444446E-2</v>
      </c>
      <c r="JV65" s="11">
        <f t="shared" si="82"/>
        <v>0.37777777777777777</v>
      </c>
      <c r="JW65" s="11">
        <f t="shared" si="83"/>
        <v>2.2222222222222223E-2</v>
      </c>
      <c r="JX65" s="11">
        <f t="shared" si="84"/>
        <v>0</v>
      </c>
      <c r="JY65" s="29">
        <f>(JN65/J65)*100000</f>
        <v>3.6159390593737193</v>
      </c>
      <c r="JZ65" s="9">
        <v>58949823</v>
      </c>
      <c r="KA65" s="9">
        <v>22963629</v>
      </c>
      <c r="KB65" s="9"/>
      <c r="KC65" s="9"/>
      <c r="KD65" s="9"/>
      <c r="KE65" s="9"/>
      <c r="KF65" s="9">
        <v>711167</v>
      </c>
      <c r="KG65" s="9"/>
      <c r="KH65" s="9">
        <f t="shared" si="85"/>
        <v>23674796</v>
      </c>
      <c r="KI65" s="9">
        <f t="shared" si="86"/>
        <v>0</v>
      </c>
      <c r="KJ65" s="9">
        <f t="shared" si="87"/>
        <v>82624619</v>
      </c>
      <c r="KK65" t="e">
        <v>#N/A</v>
      </c>
      <c r="KL65" s="8" t="e">
        <v>#N/A</v>
      </c>
      <c r="KM65" s="8" t="e">
        <v>#N/A</v>
      </c>
      <c r="KN65" s="8" t="e">
        <v>#N/A</v>
      </c>
      <c r="KO65" s="8">
        <v>628991</v>
      </c>
      <c r="KP65" s="8">
        <v>140010</v>
      </c>
      <c r="KQ65" s="8">
        <v>292315</v>
      </c>
      <c r="KR65" s="8">
        <v>171309</v>
      </c>
      <c r="KS65" s="8">
        <v>25357</v>
      </c>
      <c r="KT65" s="13">
        <f t="shared" si="154"/>
        <v>0.22259459992273339</v>
      </c>
      <c r="KU65" s="13">
        <f t="shared" si="155"/>
        <v>0.46473637937585754</v>
      </c>
      <c r="KV65" s="13">
        <f t="shared" si="156"/>
        <v>0.27235524832628766</v>
      </c>
      <c r="KW65" s="13">
        <f t="shared" si="157"/>
        <v>4.0313772375121425E-2</v>
      </c>
      <c r="KX65" s="17">
        <v>14872710</v>
      </c>
      <c r="KY65" s="15">
        <f t="shared" si="158"/>
        <v>23.64534627681477</v>
      </c>
      <c r="KZ65" s="8">
        <v>664782</v>
      </c>
      <c r="LA65" s="8">
        <v>28334</v>
      </c>
      <c r="LB65" s="8">
        <v>159232</v>
      </c>
      <c r="LC65" s="8">
        <v>306262</v>
      </c>
      <c r="LD65" s="8">
        <v>115410</v>
      </c>
      <c r="LE65" s="8">
        <v>55544</v>
      </c>
      <c r="LF65" s="13">
        <f t="shared" si="159"/>
        <v>4.2621490954929585E-2</v>
      </c>
      <c r="LG65" s="13">
        <f t="shared" si="160"/>
        <v>0.23952513756389313</v>
      </c>
      <c r="LH65" s="13">
        <f t="shared" si="161"/>
        <v>0.46069538585581438</v>
      </c>
      <c r="LI65" s="13">
        <f t="shared" si="162"/>
        <v>0.17360578355009612</v>
      </c>
      <c r="LJ65" s="13">
        <f t="shared" si="163"/>
        <v>8.3552202075266785E-2</v>
      </c>
      <c r="LK65" s="17" t="e">
        <v>#N/A</v>
      </c>
      <c r="LL65" s="17" t="e">
        <v>#N/A</v>
      </c>
      <c r="LM65" s="13" t="e">
        <f t="shared" si="195"/>
        <v>#N/A</v>
      </c>
      <c r="LN65" s="27" t="e">
        <v>#N/A</v>
      </c>
      <c r="LO65" s="27" t="e">
        <v>#N/A</v>
      </c>
      <c r="LP65" s="27" t="e">
        <v>#N/A</v>
      </c>
      <c r="LQ65" s="27" t="e">
        <v>#N/A</v>
      </c>
      <c r="LR65" s="27" t="e">
        <v>#N/A</v>
      </c>
      <c r="LS65" s="11" t="e">
        <f t="shared" si="90"/>
        <v>#N/A</v>
      </c>
      <c r="LT65" s="11" t="e">
        <f t="shared" si="91"/>
        <v>#N/A</v>
      </c>
      <c r="LU65" s="11" t="e">
        <f t="shared" si="92"/>
        <v>#N/A</v>
      </c>
      <c r="LV65" s="11" t="e">
        <f t="shared" si="93"/>
        <v>#N/A</v>
      </c>
      <c r="LW65" s="11" t="e">
        <f t="shared" si="94"/>
        <v>#N/A</v>
      </c>
      <c r="LX65" s="25" t="e">
        <v>#N/A</v>
      </c>
      <c r="LY65" s="25" t="e">
        <v>#N/A</v>
      </c>
      <c r="LZ65" s="25" t="e">
        <v>#N/A</v>
      </c>
      <c r="MA65" s="25" t="e">
        <v>#N/A</v>
      </c>
      <c r="MB65" s="22" t="e">
        <v>#N/A</v>
      </c>
      <c r="MC65" s="22" t="e">
        <v>#N/A</v>
      </c>
      <c r="MD65" s="1">
        <v>366</v>
      </c>
      <c r="ME65" s="1">
        <v>198</v>
      </c>
      <c r="MF65" s="1">
        <v>166</v>
      </c>
      <c r="MG65" s="1">
        <v>2</v>
      </c>
      <c r="MH65" s="1">
        <v>0</v>
      </c>
      <c r="MI65" s="1">
        <v>0</v>
      </c>
      <c r="MJ65" s="11">
        <f t="shared" si="95"/>
        <v>0.54098360655737709</v>
      </c>
      <c r="MK65" s="11">
        <f t="shared" si="96"/>
        <v>0.45355191256830601</v>
      </c>
      <c r="ML65" s="11">
        <f t="shared" si="97"/>
        <v>5.4644808743169399E-3</v>
      </c>
      <c r="MM65" s="11">
        <f t="shared" si="98"/>
        <v>0</v>
      </c>
      <c r="MN65" s="11">
        <f t="shared" si="99"/>
        <v>0</v>
      </c>
      <c r="MO65" s="26" t="e">
        <v>#N/A</v>
      </c>
      <c r="MP65" s="26" t="e">
        <v>#N/A</v>
      </c>
      <c r="MQ65" s="26" t="e">
        <v>#N/A</v>
      </c>
      <c r="MR65" s="26" t="e">
        <v>#N/A</v>
      </c>
      <c r="MS65" s="9">
        <v>134664.74400000001</v>
      </c>
      <c r="MT65" s="9">
        <v>16.170000000000002</v>
      </c>
      <c r="MU65" s="9">
        <v>893.78</v>
      </c>
      <c r="MV65" s="9">
        <v>264581.57259</v>
      </c>
      <c r="MW65" s="9">
        <v>400156.26659000001</v>
      </c>
      <c r="MX65" s="13" t="e">
        <v>#N/A</v>
      </c>
      <c r="MY65" s="13" t="e">
        <v>#N/A</v>
      </c>
      <c r="MZ65" s="13" t="e">
        <v>#N/A</v>
      </c>
      <c r="NA65" s="13" t="e">
        <v>#N/A</v>
      </c>
      <c r="NB65" s="13" t="e">
        <v>#N/A</v>
      </c>
      <c r="NC65" s="8" t="e">
        <v>#N/A</v>
      </c>
      <c r="ND65" s="8" t="e">
        <v>#N/A</v>
      </c>
      <c r="NE65" s="8" t="e">
        <v>#N/A</v>
      </c>
      <c r="NF65" s="8" t="e">
        <v>#N/A</v>
      </c>
      <c r="NG65" s="8" t="e">
        <v>#N/A</v>
      </c>
      <c r="NH65" s="38" t="e">
        <f t="shared" si="100"/>
        <v>#N/A</v>
      </c>
      <c r="NI65" s="38" t="e">
        <f t="shared" si="101"/>
        <v>#N/A</v>
      </c>
      <c r="NJ65" s="38" t="e">
        <f t="shared" si="102"/>
        <v>#N/A</v>
      </c>
      <c r="NK65" s="38" t="e">
        <f t="shared" si="103"/>
        <v>#N/A</v>
      </c>
      <c r="NL65" s="38" t="e">
        <f t="shared" si="104"/>
        <v>#N/A</v>
      </c>
      <c r="NM65" s="8">
        <v>1224030</v>
      </c>
      <c r="NN65" s="8">
        <v>123756</v>
      </c>
      <c r="NO65" s="11">
        <f t="shared" si="105"/>
        <v>0.10110536506458175</v>
      </c>
      <c r="NP65" s="13" t="e">
        <v>#N/A</v>
      </c>
      <c r="NQ65" s="13" t="e">
        <v>#N/A</v>
      </c>
      <c r="NR65" s="13">
        <v>7.2588646926999997E-2</v>
      </c>
      <c r="NS65" s="9">
        <v>1432</v>
      </c>
      <c r="NT65" s="39">
        <v>116.18822</v>
      </c>
      <c r="NU65" s="8">
        <v>3818</v>
      </c>
      <c r="NV65" s="16">
        <v>312.14512999999999</v>
      </c>
      <c r="NW65" s="8">
        <v>590</v>
      </c>
      <c r="NX65" s="25">
        <v>5.1412537690000004</v>
      </c>
      <c r="NY65" s="39" t="e">
        <v>#N/A</v>
      </c>
    </row>
    <row r="66" spans="1:389" x14ac:dyDescent="0.25">
      <c r="A66" s="3" t="s">
        <v>50</v>
      </c>
      <c r="B66" s="3" t="s">
        <v>5</v>
      </c>
      <c r="C66" s="3" t="s">
        <v>81</v>
      </c>
      <c r="D66" s="3" t="s">
        <v>97</v>
      </c>
      <c r="E66" s="3" t="s">
        <v>25</v>
      </c>
      <c r="F66" s="3" t="s">
        <v>26</v>
      </c>
      <c r="G66" s="3">
        <v>27053</v>
      </c>
      <c r="H66" s="3">
        <v>2017</v>
      </c>
      <c r="I66" s="3" t="str">
        <f t="shared" si="53"/>
        <v>Sum of 2017</v>
      </c>
      <c r="J66" s="8">
        <v>1258341</v>
      </c>
      <c r="K66" s="8">
        <v>1252024</v>
      </c>
      <c r="L66" s="8">
        <v>275389</v>
      </c>
      <c r="M66" s="8">
        <v>321655</v>
      </c>
      <c r="N66" s="8">
        <v>483835</v>
      </c>
      <c r="O66" s="8">
        <v>171145</v>
      </c>
      <c r="P66" s="13">
        <f t="shared" si="106"/>
        <v>0.21995504878500732</v>
      </c>
      <c r="Q66" s="13">
        <f t="shared" si="107"/>
        <v>0.25690801454285223</v>
      </c>
      <c r="R66" s="13">
        <f t="shared" si="108"/>
        <v>0.38644227267208936</v>
      </c>
      <c r="S66" s="13">
        <f t="shared" si="109"/>
        <v>0.13669466400005112</v>
      </c>
      <c r="T66" s="15">
        <v>36.5</v>
      </c>
      <c r="U66" s="15">
        <v>35.700000000000003</v>
      </c>
      <c r="V66" s="15">
        <v>37.4</v>
      </c>
      <c r="W66" s="17">
        <v>860662</v>
      </c>
      <c r="X66" s="17">
        <v>166019</v>
      </c>
      <c r="Y66" s="17">
        <v>90439</v>
      </c>
      <c r="Z66" s="17">
        <v>10061</v>
      </c>
      <c r="AA66" s="17">
        <v>37731</v>
      </c>
      <c r="AB66" s="17">
        <v>87112</v>
      </c>
      <c r="AC66" s="17">
        <v>391362</v>
      </c>
      <c r="AD66" s="13">
        <f t="shared" si="196"/>
        <v>0.68741653514629109</v>
      </c>
      <c r="AE66" s="13">
        <f t="shared" si="197"/>
        <v>0.13260049328127896</v>
      </c>
      <c r="AF66" s="13">
        <f t="shared" si="198"/>
        <v>7.2234238321310137E-2</v>
      </c>
      <c r="AG66" s="13">
        <f t="shared" si="199"/>
        <v>8.035788451339591E-3</v>
      </c>
      <c r="AH66" s="13">
        <f t="shared" si="200"/>
        <v>3.0136003782675093E-2</v>
      </c>
      <c r="AI66" s="13">
        <f t="shared" si="201"/>
        <v>6.9576941017105098E-2</v>
      </c>
      <c r="AJ66" s="13">
        <f t="shared" si="202"/>
        <v>0.31258346485370886</v>
      </c>
      <c r="AK66" s="17">
        <v>507728</v>
      </c>
      <c r="AL66" s="17">
        <v>167453</v>
      </c>
      <c r="AM66" s="17">
        <v>171332</v>
      </c>
      <c r="AN66" s="17">
        <v>69072</v>
      </c>
      <c r="AO66" s="17">
        <v>99871</v>
      </c>
      <c r="AP66" s="13">
        <f t="shared" si="110"/>
        <v>0.32980848013109382</v>
      </c>
      <c r="AQ66" s="13">
        <f t="shared" si="164"/>
        <v>0.33744839756720135</v>
      </c>
      <c r="AR66" s="13">
        <f t="shared" si="165"/>
        <v>0.13604134497211104</v>
      </c>
      <c r="AS66" s="13">
        <f t="shared" si="166"/>
        <v>0.19670177732959379</v>
      </c>
      <c r="AT66" s="19">
        <v>2.42</v>
      </c>
      <c r="AU66" s="17">
        <v>1170576</v>
      </c>
      <c r="AV66" s="17">
        <v>951524</v>
      </c>
      <c r="AW66" s="17">
        <v>69853</v>
      </c>
      <c r="AX66" s="17">
        <v>31106</v>
      </c>
      <c r="AY66" s="17">
        <v>57920</v>
      </c>
      <c r="AZ66" s="17">
        <v>60173</v>
      </c>
      <c r="BA66" s="13">
        <f t="shared" si="167"/>
        <v>0.81286819480324213</v>
      </c>
      <c r="BB66" s="13">
        <f t="shared" si="168"/>
        <v>5.9674040814094942E-2</v>
      </c>
      <c r="BC66" s="13">
        <f t="shared" si="169"/>
        <v>2.6573242574595753E-2</v>
      </c>
      <c r="BD66" s="13">
        <f t="shared" si="170"/>
        <v>4.9479914161916869E-2</v>
      </c>
      <c r="BE66" s="13">
        <f t="shared" si="171"/>
        <v>5.140460764615027E-2</v>
      </c>
      <c r="BF66" s="13">
        <f t="shared" si="9"/>
        <v>0.18713180519675784</v>
      </c>
      <c r="BG66" s="17">
        <v>1238313</v>
      </c>
      <c r="BH66" s="17">
        <v>1034817</v>
      </c>
      <c r="BI66" s="17">
        <v>123381</v>
      </c>
      <c r="BJ66" s="17">
        <v>37621</v>
      </c>
      <c r="BK66" s="17">
        <v>34968</v>
      </c>
      <c r="BL66" s="17">
        <v>7526</v>
      </c>
      <c r="BM66" s="13">
        <f t="shared" si="111"/>
        <v>0.83566674984434464</v>
      </c>
      <c r="BN66" s="13">
        <f t="shared" si="172"/>
        <v>9.9636360112507899E-2</v>
      </c>
      <c r="BO66" s="13">
        <f t="shared" si="173"/>
        <v>3.0380848783788914E-2</v>
      </c>
      <c r="BP66" s="13">
        <f t="shared" si="174"/>
        <v>2.8238417912111072E-2</v>
      </c>
      <c r="BQ66" s="13">
        <f t="shared" si="175"/>
        <v>6.0776233472474243E-3</v>
      </c>
      <c r="BR66" s="13">
        <f t="shared" si="56"/>
        <v>0.16433325015565531</v>
      </c>
      <c r="BS66" s="17">
        <v>712574</v>
      </c>
      <c r="BT66" s="17">
        <v>348459</v>
      </c>
      <c r="BU66" s="17">
        <v>11617</v>
      </c>
      <c r="BV66" s="17">
        <v>179374</v>
      </c>
      <c r="BW66" s="13">
        <f t="shared" si="112"/>
        <v>0.56913765231337421</v>
      </c>
      <c r="BX66" s="13">
        <f t="shared" si="176"/>
        <v>0.27831654984249504</v>
      </c>
      <c r="BY66" s="13">
        <f t="shared" si="177"/>
        <v>9.2785761295310631E-3</v>
      </c>
      <c r="BZ66" s="13">
        <f t="shared" si="178"/>
        <v>0.14326722171459971</v>
      </c>
      <c r="CA66" s="13">
        <f t="shared" si="113"/>
        <v>0.43086234768662579</v>
      </c>
      <c r="CB66" s="8">
        <v>1229487</v>
      </c>
      <c r="CC66" s="8">
        <v>128608</v>
      </c>
      <c r="CD66" s="13">
        <f t="shared" si="114"/>
        <v>0.10460297668865144</v>
      </c>
      <c r="CE66" s="8">
        <v>269911</v>
      </c>
      <c r="CF66" s="8">
        <v>39134</v>
      </c>
      <c r="CG66" s="13">
        <f t="shared" si="115"/>
        <v>0.14498853325725888</v>
      </c>
      <c r="CH66" s="5">
        <v>74592</v>
      </c>
      <c r="CI66" s="5">
        <f>CH66*VLOOKUP(H66,'R-CPI-U-RS'!$A$44:$O$54,15,FALSE)</f>
        <v>95750.208159866786</v>
      </c>
      <c r="CJ66" s="5">
        <v>135026932</v>
      </c>
      <c r="CK66" s="5">
        <v>135026932</v>
      </c>
      <c r="CL66" s="9">
        <v>40869</v>
      </c>
      <c r="CM66" s="9">
        <v>21573</v>
      </c>
      <c r="CN66" s="9">
        <v>6419</v>
      </c>
      <c r="CO66" s="9">
        <v>5343</v>
      </c>
      <c r="CP66" s="9">
        <v>4328</v>
      </c>
      <c r="CQ66" s="9">
        <v>1666</v>
      </c>
      <c r="CR66" s="9">
        <v>1051</v>
      </c>
      <c r="CS66" s="9">
        <v>489</v>
      </c>
      <c r="CT66" s="20">
        <v>57682638000</v>
      </c>
      <c r="CU66" s="20">
        <f>CT66*VLOOKUP(H66,'R-CPI-U-RS'!$A$44:$P$54,16,FALSE)</f>
        <v>71931194153.205658</v>
      </c>
      <c r="CV66" s="9">
        <v>3506</v>
      </c>
      <c r="CW66" s="9">
        <v>1031501</v>
      </c>
      <c r="CX66" s="9">
        <v>92775</v>
      </c>
      <c r="CY66" s="9">
        <v>60785</v>
      </c>
      <c r="CZ66" s="9">
        <v>42664</v>
      </c>
      <c r="DA66" s="11">
        <f t="shared" si="116"/>
        <v>0.8401726771060295</v>
      </c>
      <c r="DB66" s="11">
        <f t="shared" si="117"/>
        <v>7.556659675415911E-2</v>
      </c>
      <c r="DC66" s="11">
        <f t="shared" si="118"/>
        <v>4.9510273066036774E-2</v>
      </c>
      <c r="DD66" s="11">
        <f t="shared" si="119"/>
        <v>3.4750453073774668E-2</v>
      </c>
      <c r="DE66" s="9">
        <v>900580</v>
      </c>
      <c r="DF66" s="9">
        <v>693945</v>
      </c>
      <c r="DG66" s="9">
        <v>96</v>
      </c>
      <c r="DH66" s="9">
        <v>0</v>
      </c>
      <c r="DI66" s="9">
        <v>4273</v>
      </c>
      <c r="DJ66" s="9">
        <v>32818</v>
      </c>
      <c r="DK66" s="9">
        <v>76595</v>
      </c>
      <c r="DL66" s="9">
        <v>48136</v>
      </c>
      <c r="DM66" s="9">
        <v>76064</v>
      </c>
      <c r="DN66" s="9">
        <v>24726</v>
      </c>
      <c r="DO66" s="9">
        <v>26867</v>
      </c>
      <c r="DP66" s="9">
        <v>82663</v>
      </c>
      <c r="DQ66" s="9">
        <v>19171</v>
      </c>
      <c r="DR66" s="9">
        <v>88221</v>
      </c>
      <c r="DS66" s="9">
        <v>76616</v>
      </c>
      <c r="DT66" s="9">
        <v>52449</v>
      </c>
      <c r="DU66" s="9">
        <v>22987</v>
      </c>
      <c r="DV66" s="9">
        <v>142822</v>
      </c>
      <c r="DW66" s="9">
        <v>16044</v>
      </c>
      <c r="DX66" s="9">
        <v>74829</v>
      </c>
      <c r="DY66" s="9">
        <v>35051</v>
      </c>
      <c r="DZ66" s="9">
        <v>42</v>
      </c>
      <c r="EA66" s="9">
        <f t="shared" si="183"/>
        <v>109509</v>
      </c>
      <c r="EB66" s="9">
        <f t="shared" si="184"/>
        <v>101834</v>
      </c>
      <c r="EC66" s="9">
        <f t="shared" si="185"/>
        <v>217286</v>
      </c>
      <c r="ED66" s="9">
        <f t="shared" si="186"/>
        <v>165809</v>
      </c>
      <c r="EE66" s="9">
        <f t="shared" si="187"/>
        <v>153199</v>
      </c>
      <c r="EF66" s="9">
        <f t="shared" si="188"/>
        <v>152833</v>
      </c>
      <c r="EG66" s="11">
        <f t="shared" si="189"/>
        <v>0.12159830331564103</v>
      </c>
      <c r="EH66" s="11">
        <f t="shared" si="190"/>
        <v>0.11307601767749673</v>
      </c>
      <c r="EI66" s="11">
        <f t="shared" si="191"/>
        <v>0.24127340158564481</v>
      </c>
      <c r="EJ66" s="11">
        <f t="shared" si="192"/>
        <v>0.1841135712540807</v>
      </c>
      <c r="EK66" s="11">
        <f t="shared" si="193"/>
        <v>0.17011148371049767</v>
      </c>
      <c r="EL66" s="11">
        <f t="shared" si="194"/>
        <v>0.16970507894912168</v>
      </c>
      <c r="EM66" s="9">
        <v>1005901</v>
      </c>
      <c r="EN66" s="9">
        <v>728740</v>
      </c>
      <c r="EO66" s="14">
        <f t="shared" si="120"/>
        <v>0.72446493243370869</v>
      </c>
      <c r="EP66" s="9">
        <v>715170</v>
      </c>
      <c r="EQ66" s="9">
        <v>693945</v>
      </c>
      <c r="ER66" s="11">
        <f t="shared" si="58"/>
        <v>2.9678258316204537E-2</v>
      </c>
      <c r="ES66" s="9">
        <v>107549</v>
      </c>
      <c r="ET66" s="9">
        <v>869261</v>
      </c>
      <c r="EU66" s="9">
        <v>55419</v>
      </c>
      <c r="EV66" s="9">
        <v>142825</v>
      </c>
      <c r="EW66" s="9">
        <v>234708</v>
      </c>
      <c r="EX66" s="9">
        <v>163844</v>
      </c>
      <c r="EY66" s="9">
        <v>272465</v>
      </c>
      <c r="EZ66" s="13">
        <f t="shared" si="121"/>
        <v>6.3754154390913656E-2</v>
      </c>
      <c r="FA66" s="13">
        <f t="shared" si="122"/>
        <v>0.16430623253545254</v>
      </c>
      <c r="FB66" s="13">
        <f t="shared" si="123"/>
        <v>0.27000866253058631</v>
      </c>
      <c r="FC66" s="13">
        <f t="shared" si="124"/>
        <v>0.18848654201672455</v>
      </c>
      <c r="FD66" s="13">
        <f t="shared" si="125"/>
        <v>0.31344440852632294</v>
      </c>
      <c r="FE66" s="13">
        <f t="shared" si="126"/>
        <v>0.50193095054304748</v>
      </c>
      <c r="FF66" s="9">
        <v>317</v>
      </c>
      <c r="FG66" s="9">
        <v>145021</v>
      </c>
      <c r="FH66" s="9">
        <v>1301</v>
      </c>
      <c r="FI66" s="9">
        <v>28958</v>
      </c>
      <c r="FJ66" s="9">
        <v>1029</v>
      </c>
      <c r="FK66" s="9">
        <f t="shared" si="59"/>
        <v>145338</v>
      </c>
      <c r="FL66" s="9">
        <f t="shared" si="60"/>
        <v>30259</v>
      </c>
      <c r="FM66" s="9">
        <f t="shared" si="61"/>
        <v>1029</v>
      </c>
      <c r="FN66" s="9">
        <v>468028</v>
      </c>
      <c r="FO66" s="9">
        <v>178468</v>
      </c>
      <c r="FP66" s="9">
        <v>472410</v>
      </c>
      <c r="FQ66" s="9">
        <f t="shared" si="62"/>
        <v>289560</v>
      </c>
      <c r="FR66" s="8">
        <v>533482</v>
      </c>
      <c r="FS66" s="8">
        <v>25754</v>
      </c>
      <c r="FT66" s="13">
        <f t="shared" si="127"/>
        <v>4.8275293262003215E-2</v>
      </c>
      <c r="FU66" s="8">
        <v>507728</v>
      </c>
      <c r="FV66" s="8">
        <v>317647</v>
      </c>
      <c r="FW66" s="8">
        <v>190081</v>
      </c>
      <c r="FX66" s="13">
        <f t="shared" si="128"/>
        <v>0.62562435004569372</v>
      </c>
      <c r="FY66" s="13">
        <f t="shared" si="129"/>
        <v>0.37437564995430622</v>
      </c>
      <c r="FZ66" s="17">
        <v>74619</v>
      </c>
      <c r="GA66" s="17">
        <v>122211</v>
      </c>
      <c r="GB66" s="17">
        <v>137937</v>
      </c>
      <c r="GC66" s="17">
        <v>99761</v>
      </c>
      <c r="GD66" s="17">
        <v>98954</v>
      </c>
      <c r="GE66" s="13">
        <f t="shared" si="63"/>
        <v>0.13987163578152589</v>
      </c>
      <c r="GF66" s="13">
        <f t="shared" si="64"/>
        <v>0.22908176845704259</v>
      </c>
      <c r="GG66" s="13">
        <f t="shared" si="65"/>
        <v>0.2585598014553443</v>
      </c>
      <c r="GH66" s="13">
        <f t="shared" si="66"/>
        <v>0.18699974882001641</v>
      </c>
      <c r="GI66" s="13">
        <f t="shared" si="67"/>
        <v>0.18548704548607076</v>
      </c>
      <c r="GJ66">
        <v>1971</v>
      </c>
      <c r="GK66" s="8">
        <v>330125</v>
      </c>
      <c r="GL66" s="8">
        <v>32150</v>
      </c>
      <c r="GM66" s="8">
        <v>39645</v>
      </c>
      <c r="GN66" s="8">
        <v>128389</v>
      </c>
      <c r="GO66" s="8">
        <v>3173</v>
      </c>
      <c r="GP66" s="13">
        <f t="shared" si="130"/>
        <v>0.61881188118811881</v>
      </c>
      <c r="GQ66" s="13">
        <f t="shared" si="131"/>
        <v>6.0264451284204525E-2</v>
      </c>
      <c r="GR66" s="13">
        <f t="shared" si="132"/>
        <v>7.4313660067256246E-2</v>
      </c>
      <c r="GS66" s="13">
        <f t="shared" si="133"/>
        <v>0.24066229038655476</v>
      </c>
      <c r="GT66" s="13">
        <f t="shared" si="134"/>
        <v>5.9477170738656601E-3</v>
      </c>
      <c r="GU66" s="21">
        <v>298828.14484236803</v>
      </c>
      <c r="GV66" s="21">
        <f>GU66*VLOOKUP(H66,'R-CPI-U-RS'!$A$44:$O$54,15,FALSE)</f>
        <v>383591.49872216268</v>
      </c>
      <c r="GW66" s="9">
        <v>1930</v>
      </c>
      <c r="GX66" s="9">
        <v>18</v>
      </c>
      <c r="GY66" s="9">
        <v>26</v>
      </c>
      <c r="GZ66" s="9">
        <v>3370</v>
      </c>
      <c r="HA66" s="9">
        <f t="shared" si="69"/>
        <v>3414</v>
      </c>
      <c r="HB66" s="8">
        <v>43571</v>
      </c>
      <c r="HC66" s="8">
        <v>134485</v>
      </c>
      <c r="HD66" s="8">
        <v>137605</v>
      </c>
      <c r="HE66" s="8">
        <v>188439</v>
      </c>
      <c r="HF66" s="8">
        <v>3628</v>
      </c>
      <c r="HG66" s="13">
        <f t="shared" si="135"/>
        <v>8.5815633567579486E-2</v>
      </c>
      <c r="HH66" s="13">
        <f t="shared" si="179"/>
        <v>0.26487607537894303</v>
      </c>
      <c r="HI66" s="13">
        <f t="shared" si="180"/>
        <v>0.27102109791069234</v>
      </c>
      <c r="HJ66" s="13">
        <f t="shared" si="181"/>
        <v>0.37114163489112278</v>
      </c>
      <c r="HK66" s="13">
        <f t="shared" si="182"/>
        <v>7.1455582516623071E-3</v>
      </c>
      <c r="HL66" s="5">
        <v>1262</v>
      </c>
      <c r="HM66" s="5">
        <f>HL66*VLOOKUP(H66,'R-CPI-U-RS'!$A$44:$O$54,15,FALSE)</f>
        <v>1619.9694698862061</v>
      </c>
      <c r="HN66" s="17">
        <v>61340</v>
      </c>
      <c r="HO66" s="17">
        <v>122987</v>
      </c>
      <c r="HP66" s="17">
        <v>69177</v>
      </c>
      <c r="HQ66" s="17">
        <v>26400</v>
      </c>
      <c r="HR66" s="17">
        <v>35898</v>
      </c>
      <c r="HS66" s="17">
        <v>1845</v>
      </c>
      <c r="HT66" s="13">
        <f t="shared" si="136"/>
        <v>0.19310744316804504</v>
      </c>
      <c r="HU66" s="13">
        <f t="shared" si="137"/>
        <v>0.38718136799654962</v>
      </c>
      <c r="HV66" s="13">
        <f t="shared" si="138"/>
        <v>0.21777948477397865</v>
      </c>
      <c r="HW66" s="13">
        <f t="shared" si="139"/>
        <v>8.311112650206047E-2</v>
      </c>
      <c r="HX66" s="13">
        <f t="shared" si="140"/>
        <v>0.1130122431504154</v>
      </c>
      <c r="HY66" s="13">
        <f t="shared" si="141"/>
        <v>5.8083344089508169E-3</v>
      </c>
      <c r="HZ66" s="13">
        <v>0.17800000000000002</v>
      </c>
      <c r="IA66" s="17">
        <v>7653</v>
      </c>
      <c r="IB66" s="17">
        <v>42409</v>
      </c>
      <c r="IC66" s="17">
        <v>49258</v>
      </c>
      <c r="ID66" s="17">
        <v>30040</v>
      </c>
      <c r="IE66" s="17">
        <v>55288</v>
      </c>
      <c r="IF66" s="17">
        <v>5433</v>
      </c>
      <c r="IG66" s="13">
        <f t="shared" si="142"/>
        <v>4.0261783134558422E-2</v>
      </c>
      <c r="IH66" s="13">
        <f t="shared" si="143"/>
        <v>0.22311014777910471</v>
      </c>
      <c r="II66" s="13">
        <f t="shared" si="144"/>
        <v>0.25914215518647316</v>
      </c>
      <c r="IJ66" s="13">
        <f t="shared" si="145"/>
        <v>0.15803788911043187</v>
      </c>
      <c r="IK66" s="13">
        <f t="shared" si="146"/>
        <v>0.29086547314039807</v>
      </c>
      <c r="IL66" s="13">
        <f t="shared" si="147"/>
        <v>2.8582551649033831E-2</v>
      </c>
      <c r="IM66" s="13">
        <v>0.28499999999999998</v>
      </c>
      <c r="IN66" s="17">
        <v>918402</v>
      </c>
      <c r="IO66" s="17">
        <v>690767</v>
      </c>
      <c r="IP66" s="17">
        <v>70768</v>
      </c>
      <c r="IQ66" s="17">
        <v>71103</v>
      </c>
      <c r="IR66" s="17">
        <v>21695</v>
      </c>
      <c r="IS66" s="17">
        <v>21498</v>
      </c>
      <c r="IT66" s="17">
        <v>42571</v>
      </c>
      <c r="IU66" s="13">
        <f t="shared" si="148"/>
        <v>0.752140130356859</v>
      </c>
      <c r="IV66" s="13">
        <f t="shared" si="149"/>
        <v>7.7055581324953562E-2</v>
      </c>
      <c r="IW66" s="13">
        <f t="shared" si="150"/>
        <v>7.7420345338969215E-2</v>
      </c>
      <c r="IX66" s="13">
        <f t="shared" si="151"/>
        <v>2.3622553086774637E-2</v>
      </c>
      <c r="IY66" s="13">
        <f t="shared" si="152"/>
        <v>2.3408050069577375E-2</v>
      </c>
      <c r="IZ66" s="13">
        <f t="shared" si="153"/>
        <v>4.6353339822866241E-2</v>
      </c>
      <c r="JA66" s="17">
        <v>918402</v>
      </c>
      <c r="JB66" s="17">
        <v>690767</v>
      </c>
      <c r="JC66" s="17">
        <v>70768</v>
      </c>
      <c r="JD66" s="17">
        <v>71103</v>
      </c>
      <c r="JE66" s="17">
        <v>33110</v>
      </c>
      <c r="JF66" s="17">
        <v>10083</v>
      </c>
      <c r="JG66" s="17">
        <v>42571</v>
      </c>
      <c r="JH66" s="13">
        <f t="shared" si="74"/>
        <v>0.752140130356859</v>
      </c>
      <c r="JI66" s="13">
        <f t="shared" si="75"/>
        <v>7.7055581324953562E-2</v>
      </c>
      <c r="JJ66" s="13">
        <f t="shared" si="76"/>
        <v>7.7420345338969215E-2</v>
      </c>
      <c r="JK66" s="13">
        <f t="shared" si="77"/>
        <v>3.6051750758382496E-2</v>
      </c>
      <c r="JL66" s="13">
        <f t="shared" si="78"/>
        <v>1.0978852397969517E-2</v>
      </c>
      <c r="JM66" s="13">
        <f t="shared" si="79"/>
        <v>4.6353339822866241E-2</v>
      </c>
      <c r="JN66" s="1">
        <v>45</v>
      </c>
      <c r="JO66" s="1">
        <v>20</v>
      </c>
      <c r="JP66" s="1">
        <v>12</v>
      </c>
      <c r="JQ66" s="1">
        <v>10</v>
      </c>
      <c r="JR66" s="1">
        <v>2</v>
      </c>
      <c r="JS66" s="1">
        <v>1</v>
      </c>
      <c r="JT66" s="11">
        <f t="shared" si="80"/>
        <v>0.44444444444444442</v>
      </c>
      <c r="JU66" s="11">
        <f t="shared" si="81"/>
        <v>0.26666666666666666</v>
      </c>
      <c r="JV66" s="11">
        <f t="shared" si="82"/>
        <v>0.22222222222222221</v>
      </c>
      <c r="JW66" s="11">
        <f t="shared" si="83"/>
        <v>4.4444444444444446E-2</v>
      </c>
      <c r="JX66" s="11">
        <f t="shared" si="84"/>
        <v>2.2222222222222223E-2</v>
      </c>
      <c r="JY66" s="29">
        <f>(JN66/J66)*100000</f>
        <v>3.5761371520120542</v>
      </c>
      <c r="JZ66" s="9">
        <v>57322632</v>
      </c>
      <c r="KA66" s="9">
        <v>23810995</v>
      </c>
      <c r="KB66" s="9"/>
      <c r="KC66" s="9"/>
      <c r="KD66" s="9"/>
      <c r="KE66" s="9"/>
      <c r="KF66" s="9">
        <v>793798</v>
      </c>
      <c r="KG66" s="9"/>
      <c r="KH66" s="9">
        <f t="shared" si="85"/>
        <v>24604793</v>
      </c>
      <c r="KI66" s="9">
        <f t="shared" si="86"/>
        <v>0</v>
      </c>
      <c r="KJ66" s="9">
        <f t="shared" si="87"/>
        <v>81927425</v>
      </c>
      <c r="KK66" t="e">
        <v>#N/A</v>
      </c>
      <c r="KL66" s="8" t="e">
        <v>#N/A</v>
      </c>
      <c r="KM66" s="8" t="e">
        <v>#N/A</v>
      </c>
      <c r="KN66" s="8" t="e">
        <v>#N/A</v>
      </c>
      <c r="KO66" s="8">
        <v>646727</v>
      </c>
      <c r="KP66" s="8">
        <v>141844</v>
      </c>
      <c r="KQ66" s="8">
        <v>300266</v>
      </c>
      <c r="KR66" s="8">
        <v>179747</v>
      </c>
      <c r="KS66" s="8">
        <v>24870</v>
      </c>
      <c r="KT66" s="13">
        <f t="shared" si="154"/>
        <v>0.21932592886952298</v>
      </c>
      <c r="KU66" s="13">
        <f t="shared" si="155"/>
        <v>0.46428554861634042</v>
      </c>
      <c r="KV66" s="13">
        <f t="shared" si="156"/>
        <v>0.27793334745572706</v>
      </c>
      <c r="KW66" s="13">
        <f t="shared" si="157"/>
        <v>3.8455175058409501E-2</v>
      </c>
      <c r="KX66" s="17">
        <v>15329990</v>
      </c>
      <c r="KY66" s="15">
        <f t="shared" si="158"/>
        <v>23.703958548197306</v>
      </c>
      <c r="KZ66" s="8">
        <v>684971</v>
      </c>
      <c r="LA66" s="8">
        <v>29260</v>
      </c>
      <c r="LB66" s="8">
        <v>159556</v>
      </c>
      <c r="LC66" s="8">
        <v>314828</v>
      </c>
      <c r="LD66" s="8">
        <v>116617</v>
      </c>
      <c r="LE66" s="8">
        <v>64710</v>
      </c>
      <c r="LF66" s="13">
        <f t="shared" si="159"/>
        <v>4.2717136929884623E-2</v>
      </c>
      <c r="LG66" s="13">
        <f t="shared" si="160"/>
        <v>0.23293832877596277</v>
      </c>
      <c r="LH66" s="13">
        <f t="shared" si="161"/>
        <v>0.45962237817367452</v>
      </c>
      <c r="LI66" s="13">
        <f t="shared" si="162"/>
        <v>0.17025100332714815</v>
      </c>
      <c r="LJ66" s="13">
        <f t="shared" si="163"/>
        <v>9.4471152793329932E-2</v>
      </c>
      <c r="LK66" s="17" t="e">
        <v>#N/A</v>
      </c>
      <c r="LL66" s="17" t="e">
        <v>#N/A</v>
      </c>
      <c r="LM66" s="13" t="e">
        <f t="shared" si="195"/>
        <v>#N/A</v>
      </c>
      <c r="LN66" s="27" t="e">
        <v>#N/A</v>
      </c>
      <c r="LO66" s="27" t="e">
        <v>#N/A</v>
      </c>
      <c r="LP66" s="27" t="e">
        <v>#N/A</v>
      </c>
      <c r="LQ66" s="27" t="e">
        <v>#N/A</v>
      </c>
      <c r="LR66" s="27" t="e">
        <v>#N/A</v>
      </c>
      <c r="LS66" s="11" t="e">
        <f t="shared" si="90"/>
        <v>#N/A</v>
      </c>
      <c r="LT66" s="11" t="e">
        <f t="shared" si="91"/>
        <v>#N/A</v>
      </c>
      <c r="LU66" s="11" t="e">
        <f t="shared" si="92"/>
        <v>#N/A</v>
      </c>
      <c r="LV66" s="11" t="e">
        <f t="shared" si="93"/>
        <v>#N/A</v>
      </c>
      <c r="LW66" s="11" t="e">
        <f t="shared" si="94"/>
        <v>#N/A</v>
      </c>
      <c r="LX66" s="25" t="e">
        <v>#N/A</v>
      </c>
      <c r="LY66" s="25" t="e">
        <v>#N/A</v>
      </c>
      <c r="LZ66" s="25" t="e">
        <v>#N/A</v>
      </c>
      <c r="MA66" s="25" t="e">
        <v>#N/A</v>
      </c>
      <c r="MB66" s="22" t="e">
        <v>#N/A</v>
      </c>
      <c r="MC66" s="22" t="e">
        <v>#N/A</v>
      </c>
      <c r="MD66" s="1">
        <v>365</v>
      </c>
      <c r="ME66" s="1">
        <v>166</v>
      </c>
      <c r="MF66" s="1">
        <v>198</v>
      </c>
      <c r="MG66" s="1">
        <v>1</v>
      </c>
      <c r="MH66" s="1">
        <v>0</v>
      </c>
      <c r="MI66" s="1">
        <v>0</v>
      </c>
      <c r="MJ66" s="11">
        <f t="shared" si="95"/>
        <v>0.45479452054794522</v>
      </c>
      <c r="MK66" s="11">
        <f t="shared" si="96"/>
        <v>0.54246575342465753</v>
      </c>
      <c r="ML66" s="11">
        <f t="shared" si="97"/>
        <v>2.7397260273972603E-3</v>
      </c>
      <c r="MM66" s="11">
        <f t="shared" si="98"/>
        <v>0</v>
      </c>
      <c r="MN66" s="11">
        <f t="shared" si="99"/>
        <v>0</v>
      </c>
      <c r="MO66" s="26" t="e">
        <v>#N/A</v>
      </c>
      <c r="MP66" s="26" t="e">
        <v>#N/A</v>
      </c>
      <c r="MQ66" s="26" t="e">
        <v>#N/A</v>
      </c>
      <c r="MR66" s="26" t="e">
        <v>#N/A</v>
      </c>
      <c r="MS66" s="9">
        <v>127163.4474</v>
      </c>
      <c r="MT66" s="9">
        <v>5.17</v>
      </c>
      <c r="MU66" s="9">
        <v>1000.59</v>
      </c>
      <c r="MV66" s="9">
        <v>346705.32234000001</v>
      </c>
      <c r="MW66" s="9">
        <v>474874.52974000003</v>
      </c>
      <c r="MX66" s="13" t="e">
        <v>#N/A</v>
      </c>
      <c r="MY66" s="13" t="e">
        <v>#N/A</v>
      </c>
      <c r="MZ66" s="13" t="e">
        <v>#N/A</v>
      </c>
      <c r="NA66" s="13" t="e">
        <v>#N/A</v>
      </c>
      <c r="NB66" s="13" t="e">
        <v>#N/A</v>
      </c>
      <c r="NC66" s="8" t="e">
        <v>#N/A</v>
      </c>
      <c r="ND66" s="8" t="e">
        <v>#N/A</v>
      </c>
      <c r="NE66" s="8" t="e">
        <v>#N/A</v>
      </c>
      <c r="NF66" s="8" t="e">
        <v>#N/A</v>
      </c>
      <c r="NG66" s="8" t="e">
        <v>#N/A</v>
      </c>
      <c r="NH66" s="38" t="e">
        <f t="shared" si="100"/>
        <v>#N/A</v>
      </c>
      <c r="NI66" s="38" t="e">
        <f t="shared" si="101"/>
        <v>#N/A</v>
      </c>
      <c r="NJ66" s="38" t="e">
        <f t="shared" si="102"/>
        <v>#N/A</v>
      </c>
      <c r="NK66" s="38" t="e">
        <f t="shared" si="103"/>
        <v>#N/A</v>
      </c>
      <c r="NL66" s="38" t="e">
        <f t="shared" si="104"/>
        <v>#N/A</v>
      </c>
      <c r="NM66" s="8">
        <v>1243410</v>
      </c>
      <c r="NN66" s="8">
        <v>127650</v>
      </c>
      <c r="NO66" s="11">
        <f t="shared" si="105"/>
        <v>0.10266123000458417</v>
      </c>
      <c r="NP66" s="13" t="e">
        <v>#N/A</v>
      </c>
      <c r="NQ66" s="13" t="e">
        <v>#N/A</v>
      </c>
      <c r="NR66" s="13" t="e">
        <v>#N/A</v>
      </c>
      <c r="NS66" s="9">
        <v>1475</v>
      </c>
      <c r="NT66" s="39">
        <v>117.80924</v>
      </c>
      <c r="NU66" s="8">
        <v>4103</v>
      </c>
      <c r="NV66" s="16">
        <v>332.90519999999998</v>
      </c>
      <c r="NW66" s="8" t="e">
        <v>#N/A</v>
      </c>
      <c r="NX66" s="25" t="e">
        <v>#N/A</v>
      </c>
      <c r="NY66" s="39" t="e">
        <v>#N/A</v>
      </c>
    </row>
    <row r="67" spans="1:389" x14ac:dyDescent="0.25">
      <c r="A67" s="3" t="s">
        <v>50</v>
      </c>
      <c r="B67" s="3" t="s">
        <v>5</v>
      </c>
      <c r="C67" s="3" t="s">
        <v>81</v>
      </c>
      <c r="D67" s="3" t="s">
        <v>97</v>
      </c>
      <c r="E67" s="3" t="s">
        <v>25</v>
      </c>
      <c r="F67" s="3" t="s">
        <v>26</v>
      </c>
      <c r="G67" s="3">
        <v>27053</v>
      </c>
      <c r="H67" s="3">
        <v>2018</v>
      </c>
      <c r="I67" s="3" t="str">
        <f t="shared" si="53"/>
        <v>Sum of 2018</v>
      </c>
      <c r="J67" s="8">
        <v>1268983</v>
      </c>
      <c r="K67" s="8">
        <v>1259428</v>
      </c>
      <c r="L67" s="8">
        <v>276542</v>
      </c>
      <c r="M67" s="8">
        <v>321067</v>
      </c>
      <c r="N67" s="8">
        <v>484959</v>
      </c>
      <c r="O67" s="8">
        <v>176860</v>
      </c>
      <c r="P67" s="13">
        <f t="shared" si="106"/>
        <v>0.21957745897343875</v>
      </c>
      <c r="Q67" s="13">
        <f t="shared" si="107"/>
        <v>0.25493080985971411</v>
      </c>
      <c r="R67" s="13">
        <f t="shared" si="108"/>
        <v>0.38506290157118944</v>
      </c>
      <c r="S67" s="13">
        <f t="shared" si="109"/>
        <v>0.14042882959565772</v>
      </c>
      <c r="T67" s="15">
        <v>36.5</v>
      </c>
      <c r="U67" s="15">
        <v>35.700000000000003</v>
      </c>
      <c r="V67" s="15">
        <v>37.299999999999997</v>
      </c>
      <c r="W67" s="17">
        <v>860981</v>
      </c>
      <c r="X67" s="17">
        <v>167129</v>
      </c>
      <c r="Y67" s="17">
        <v>89752</v>
      </c>
      <c r="Z67" s="17">
        <v>12323</v>
      </c>
      <c r="AA67" s="17">
        <v>41432</v>
      </c>
      <c r="AB67" s="17">
        <v>87811</v>
      </c>
      <c r="AC67" s="17">
        <v>398447</v>
      </c>
      <c r="AD67" s="13">
        <f t="shared" si="196"/>
        <v>0.68362859964999989</v>
      </c>
      <c r="AE67" s="13">
        <f t="shared" si="197"/>
        <v>0.13270230612627321</v>
      </c>
      <c r="AF67" s="13">
        <f t="shared" si="198"/>
        <v>7.1264097669735779E-2</v>
      </c>
      <c r="AG67" s="13">
        <f t="shared" si="199"/>
        <v>9.7846006282217013E-3</v>
      </c>
      <c r="AH67" s="13">
        <f t="shared" si="200"/>
        <v>3.2897474091412929E-2</v>
      </c>
      <c r="AI67" s="13">
        <f t="shared" si="201"/>
        <v>6.9722921834356549E-2</v>
      </c>
      <c r="AJ67" s="13">
        <f t="shared" si="202"/>
        <v>0.31637140035000016</v>
      </c>
      <c r="AK67" s="17">
        <v>508964</v>
      </c>
      <c r="AL67" s="17">
        <v>164319</v>
      </c>
      <c r="AM67" s="17">
        <v>175333</v>
      </c>
      <c r="AN67" s="17">
        <v>71211</v>
      </c>
      <c r="AO67" s="17">
        <v>98101</v>
      </c>
      <c r="AP67" s="13">
        <f t="shared" si="110"/>
        <v>0.32284994616515117</v>
      </c>
      <c r="AQ67" s="13">
        <f t="shared" si="164"/>
        <v>0.3444899835744768</v>
      </c>
      <c r="AR67" s="13">
        <f t="shared" si="165"/>
        <v>0.13991362846881114</v>
      </c>
      <c r="AS67" s="13">
        <f t="shared" si="166"/>
        <v>0.19274644179156089</v>
      </c>
      <c r="AT67" s="19">
        <v>2.4300000000000002</v>
      </c>
      <c r="AU67" s="17">
        <v>1177964</v>
      </c>
      <c r="AV67" s="17">
        <v>956691</v>
      </c>
      <c r="AW67" s="17">
        <v>68499</v>
      </c>
      <c r="AX67" s="17">
        <v>39975</v>
      </c>
      <c r="AY67" s="17">
        <v>53871</v>
      </c>
      <c r="AZ67" s="17">
        <v>58928</v>
      </c>
      <c r="BA67" s="13">
        <f t="shared" si="167"/>
        <v>0.81215639866753142</v>
      </c>
      <c r="BB67" s="13">
        <f t="shared" si="168"/>
        <v>5.8150333966063478E-2</v>
      </c>
      <c r="BC67" s="13">
        <f t="shared" si="169"/>
        <v>3.3935672057889714E-2</v>
      </c>
      <c r="BD67" s="13">
        <f t="shared" si="170"/>
        <v>4.5732297421652954E-2</v>
      </c>
      <c r="BE67" s="13">
        <f t="shared" si="171"/>
        <v>5.002529788686242E-2</v>
      </c>
      <c r="BF67" s="13">
        <f t="shared" si="9"/>
        <v>0.18784360133246855</v>
      </c>
      <c r="BG67" s="17">
        <v>1243773</v>
      </c>
      <c r="BH67" s="17">
        <v>1044777</v>
      </c>
      <c r="BI67" s="17">
        <v>118792</v>
      </c>
      <c r="BJ67" s="17">
        <v>41794</v>
      </c>
      <c r="BK67" s="17">
        <v>29328</v>
      </c>
      <c r="BL67" s="17">
        <v>9082</v>
      </c>
      <c r="BM67" s="13">
        <f t="shared" si="111"/>
        <v>0.84000617476018535</v>
      </c>
      <c r="BN67" s="13">
        <f t="shared" si="172"/>
        <v>9.5509389575107351E-2</v>
      </c>
      <c r="BO67" s="13">
        <f t="shared" si="173"/>
        <v>3.3602594685686216E-2</v>
      </c>
      <c r="BP67" s="13">
        <f t="shared" si="174"/>
        <v>2.3579865457764398E-2</v>
      </c>
      <c r="BQ67" s="13">
        <f t="shared" si="175"/>
        <v>7.3019755212566919E-3</v>
      </c>
      <c r="BR67" s="13">
        <f t="shared" si="56"/>
        <v>0.15999382523981465</v>
      </c>
      <c r="BS67" s="17">
        <v>722282</v>
      </c>
      <c r="BT67" s="17">
        <v>342450</v>
      </c>
      <c r="BU67" s="17">
        <v>14324</v>
      </c>
      <c r="BV67" s="17">
        <v>180372</v>
      </c>
      <c r="BW67" s="13">
        <f t="shared" si="112"/>
        <v>0.57350003334847244</v>
      </c>
      <c r="BX67" s="13">
        <f t="shared" si="176"/>
        <v>0.27190915240887131</v>
      </c>
      <c r="BY67" s="13">
        <f t="shared" si="177"/>
        <v>1.1373417138574019E-2</v>
      </c>
      <c r="BZ67" s="13">
        <f t="shared" si="178"/>
        <v>0.14321739710408218</v>
      </c>
      <c r="CA67" s="13">
        <f t="shared" si="113"/>
        <v>0.42649996665152756</v>
      </c>
      <c r="CB67" s="8">
        <v>1238710</v>
      </c>
      <c r="CC67" s="8">
        <v>125008</v>
      </c>
      <c r="CD67" s="13">
        <f t="shared" si="114"/>
        <v>0.10091789038596605</v>
      </c>
      <c r="CE67" s="8">
        <v>272602</v>
      </c>
      <c r="CF67" s="8">
        <v>30429</v>
      </c>
      <c r="CG67" s="13">
        <f t="shared" si="115"/>
        <v>0.11162427274928284</v>
      </c>
      <c r="CH67" s="5">
        <v>76052</v>
      </c>
      <c r="CI67" s="5">
        <f>CH67*VLOOKUP(H67,'R-CPI-U-RS'!$A$44:$O$54,15,FALSE)</f>
        <v>95296.803034408018</v>
      </c>
      <c r="CJ67" s="5">
        <v>141931028</v>
      </c>
      <c r="CK67" s="5">
        <v>139272489</v>
      </c>
      <c r="CL67" s="9">
        <v>40726</v>
      </c>
      <c r="CM67" s="9">
        <v>21470</v>
      </c>
      <c r="CN67" s="9">
        <v>6359</v>
      </c>
      <c r="CO67" s="9">
        <v>5300</v>
      </c>
      <c r="CP67" s="9">
        <v>4381</v>
      </c>
      <c r="CQ67" s="9">
        <v>1699</v>
      </c>
      <c r="CR67" s="9">
        <v>1036</v>
      </c>
      <c r="CS67" s="9">
        <v>481</v>
      </c>
      <c r="CT67" s="20">
        <v>60401828000</v>
      </c>
      <c r="CU67" s="20">
        <f>CT67*VLOOKUP(H67,'R-CPI-U-RS'!$A$44:$P$54,16,FALSE)</f>
        <v>73526256625.304794</v>
      </c>
      <c r="CV67" s="9">
        <v>3116</v>
      </c>
      <c r="CW67" s="9">
        <v>1036951</v>
      </c>
      <c r="CX67" s="9">
        <v>88882</v>
      </c>
      <c r="CY67" s="9">
        <v>72624</v>
      </c>
      <c r="CZ67" s="9">
        <v>36822</v>
      </c>
      <c r="DA67" s="11">
        <f t="shared" si="116"/>
        <v>0.8394467970393733</v>
      </c>
      <c r="DB67" s="11">
        <f t="shared" si="117"/>
        <v>7.1952975805465808E-2</v>
      </c>
      <c r="DC67" s="11">
        <f t="shared" si="118"/>
        <v>5.8791576639771255E-2</v>
      </c>
      <c r="DD67" s="11">
        <f t="shared" si="119"/>
        <v>2.980865051538964E-2</v>
      </c>
      <c r="DE67" s="9">
        <v>918514</v>
      </c>
      <c r="DF67" s="9">
        <v>699776</v>
      </c>
      <c r="DG67" s="9">
        <v>81</v>
      </c>
      <c r="DH67" s="9">
        <v>106</v>
      </c>
      <c r="DI67" s="9">
        <v>4675</v>
      </c>
      <c r="DJ67" s="9">
        <v>35426</v>
      </c>
      <c r="DK67" s="9">
        <v>73921</v>
      </c>
      <c r="DL67" s="9">
        <v>45706</v>
      </c>
      <c r="DM67" s="9">
        <v>76838</v>
      </c>
      <c r="DN67" s="9">
        <v>25419</v>
      </c>
      <c r="DO67" s="9">
        <v>27741</v>
      </c>
      <c r="DP67" s="9">
        <v>88819</v>
      </c>
      <c r="DQ67" s="9">
        <v>18580</v>
      </c>
      <c r="DR67" s="9">
        <v>85366</v>
      </c>
      <c r="DS67" s="9">
        <v>79622</v>
      </c>
      <c r="DT67" s="9">
        <v>53829</v>
      </c>
      <c r="DU67" s="9">
        <v>25552</v>
      </c>
      <c r="DV67" s="9">
        <v>147160</v>
      </c>
      <c r="DW67" s="9">
        <v>16481</v>
      </c>
      <c r="DX67" s="9">
        <v>76926</v>
      </c>
      <c r="DY67" s="9">
        <v>36215</v>
      </c>
      <c r="DZ67" s="9">
        <v>51</v>
      </c>
      <c r="EA67" s="9">
        <f t="shared" si="183"/>
        <v>109534</v>
      </c>
      <c r="EB67" s="9">
        <f t="shared" si="184"/>
        <v>107399</v>
      </c>
      <c r="EC67" s="9">
        <f t="shared" si="185"/>
        <v>218817</v>
      </c>
      <c r="ED67" s="9">
        <f t="shared" si="186"/>
        <v>172712</v>
      </c>
      <c r="EE67" s="9">
        <f t="shared" si="187"/>
        <v>152638</v>
      </c>
      <c r="EF67" s="9">
        <f t="shared" si="188"/>
        <v>157414</v>
      </c>
      <c r="EG67" s="11">
        <f t="shared" si="189"/>
        <v>0.11925131244597252</v>
      </c>
      <c r="EH67" s="11">
        <f t="shared" si="190"/>
        <v>0.11692690585010136</v>
      </c>
      <c r="EI67" s="11">
        <f t="shared" si="191"/>
        <v>0.23822935741861312</v>
      </c>
      <c r="EJ67" s="11">
        <f t="shared" si="192"/>
        <v>0.18803415081316127</v>
      </c>
      <c r="EK67" s="11">
        <f t="shared" si="193"/>
        <v>0.16617928523680642</v>
      </c>
      <c r="EL67" s="11">
        <f t="shared" si="194"/>
        <v>0.17137898823534536</v>
      </c>
      <c r="EM67" s="9">
        <v>1011141</v>
      </c>
      <c r="EN67" s="9">
        <v>735136</v>
      </c>
      <c r="EO67" s="14">
        <f t="shared" si="120"/>
        <v>0.72703609091115873</v>
      </c>
      <c r="EP67" s="9">
        <v>717939</v>
      </c>
      <c r="EQ67" s="9">
        <v>699776</v>
      </c>
      <c r="ER67" s="11">
        <f t="shared" si="58"/>
        <v>2.5298806723133858E-2</v>
      </c>
      <c r="ES67" s="9">
        <v>110717</v>
      </c>
      <c r="ET67" s="9">
        <v>875734</v>
      </c>
      <c r="EU67" s="9">
        <v>54285</v>
      </c>
      <c r="EV67" s="9">
        <v>143340</v>
      </c>
      <c r="EW67" s="9">
        <v>231632</v>
      </c>
      <c r="EX67" s="9">
        <v>163943</v>
      </c>
      <c r="EY67" s="9">
        <v>282534</v>
      </c>
      <c r="EZ67" s="13">
        <f t="shared" si="121"/>
        <v>6.1988000922654593E-2</v>
      </c>
      <c r="FA67" s="13">
        <f t="shared" si="122"/>
        <v>0.16367983885517748</v>
      </c>
      <c r="FB67" s="13">
        <f t="shared" si="123"/>
        <v>0.26450040765803312</v>
      </c>
      <c r="FC67" s="13">
        <f t="shared" si="124"/>
        <v>0.18720638915469767</v>
      </c>
      <c r="FD67" s="13">
        <f t="shared" si="125"/>
        <v>0.32262536340943709</v>
      </c>
      <c r="FE67" s="13">
        <f t="shared" si="126"/>
        <v>0.50983175256413471</v>
      </c>
      <c r="FF67" s="9">
        <v>297</v>
      </c>
      <c r="FG67" s="9">
        <v>145884</v>
      </c>
      <c r="FH67" s="9">
        <v>1316</v>
      </c>
      <c r="FI67" s="9">
        <v>27783</v>
      </c>
      <c r="FJ67" s="9">
        <v>1050</v>
      </c>
      <c r="FK67" s="9">
        <f t="shared" si="59"/>
        <v>146181</v>
      </c>
      <c r="FL67" s="9">
        <f t="shared" si="60"/>
        <v>29099</v>
      </c>
      <c r="FM67" s="9">
        <f t="shared" si="61"/>
        <v>1050</v>
      </c>
      <c r="FN67" s="9">
        <v>485268</v>
      </c>
      <c r="FO67" s="9">
        <v>181701</v>
      </c>
      <c r="FP67" s="9">
        <v>476038</v>
      </c>
      <c r="FQ67" s="9">
        <f t="shared" si="62"/>
        <v>303567</v>
      </c>
      <c r="FR67" s="8">
        <v>537775</v>
      </c>
      <c r="FS67" s="8">
        <v>28811</v>
      </c>
      <c r="FT67" s="13">
        <f t="shared" si="127"/>
        <v>5.3574450281251455E-2</v>
      </c>
      <c r="FU67" s="8">
        <v>508964</v>
      </c>
      <c r="FV67" s="8">
        <v>317008</v>
      </c>
      <c r="FW67" s="8">
        <v>191956</v>
      </c>
      <c r="FX67" s="13">
        <f t="shared" si="128"/>
        <v>0.6228495532100502</v>
      </c>
      <c r="FY67" s="13">
        <f t="shared" si="129"/>
        <v>0.3771504467899498</v>
      </c>
      <c r="FZ67" s="17">
        <v>79331</v>
      </c>
      <c r="GA67" s="17">
        <v>124422</v>
      </c>
      <c r="GB67" s="17">
        <v>136791</v>
      </c>
      <c r="GC67" s="17">
        <v>99453</v>
      </c>
      <c r="GD67" s="17">
        <v>97778</v>
      </c>
      <c r="GE67" s="13">
        <f t="shared" si="63"/>
        <v>0.14751708428246013</v>
      </c>
      <c r="GF67" s="13">
        <f t="shared" si="64"/>
        <v>0.23136441820463949</v>
      </c>
      <c r="GG67" s="13">
        <f t="shared" si="65"/>
        <v>0.25436474361954348</v>
      </c>
      <c r="GH67" s="13">
        <f t="shared" si="66"/>
        <v>0.18493421970154805</v>
      </c>
      <c r="GI67" s="13">
        <f t="shared" si="67"/>
        <v>0.18181953419180885</v>
      </c>
      <c r="GJ67">
        <v>1971</v>
      </c>
      <c r="GK67" s="8">
        <v>327813</v>
      </c>
      <c r="GL67" s="8">
        <v>29070</v>
      </c>
      <c r="GM67" s="8">
        <v>38792</v>
      </c>
      <c r="GN67" s="8">
        <v>139025</v>
      </c>
      <c r="GO67" s="8">
        <v>3075</v>
      </c>
      <c r="GP67" s="13">
        <f t="shared" si="130"/>
        <v>0.60957277671888799</v>
      </c>
      <c r="GQ67" s="13">
        <f t="shared" si="131"/>
        <v>5.4056064339175307E-2</v>
      </c>
      <c r="GR67" s="13">
        <f t="shared" si="132"/>
        <v>7.213425689182279E-2</v>
      </c>
      <c r="GS67" s="13">
        <f t="shared" si="133"/>
        <v>0.25851889730835387</v>
      </c>
      <c r="GT67" s="13">
        <f t="shared" si="134"/>
        <v>5.7180047417600298E-3</v>
      </c>
      <c r="GU67" s="21">
        <v>319798.00267433299</v>
      </c>
      <c r="GV67" s="21">
        <f>GU67*VLOOKUP(H67,'R-CPI-U-RS'!$A$44:$O$54,15,FALSE)</f>
        <v>400722.23309910326</v>
      </c>
      <c r="GW67" s="9">
        <v>1955</v>
      </c>
      <c r="GX67" s="9">
        <v>20</v>
      </c>
      <c r="GY67" s="9">
        <v>62</v>
      </c>
      <c r="GZ67" s="9">
        <v>5020</v>
      </c>
      <c r="HA67" s="9">
        <f t="shared" si="69"/>
        <v>5102</v>
      </c>
      <c r="HB67" s="8">
        <v>42794</v>
      </c>
      <c r="HC67" s="8">
        <v>126601</v>
      </c>
      <c r="HD67" s="8">
        <v>133710</v>
      </c>
      <c r="HE67" s="8">
        <v>201985</v>
      </c>
      <c r="HF67" s="8">
        <v>3874</v>
      </c>
      <c r="HG67" s="13">
        <f t="shared" si="135"/>
        <v>8.4080602950306893E-2</v>
      </c>
      <c r="HH67" s="13">
        <f t="shared" si="179"/>
        <v>0.24874254367695947</v>
      </c>
      <c r="HI67" s="13">
        <f t="shared" si="180"/>
        <v>0.26271013274023308</v>
      </c>
      <c r="HJ67" s="13">
        <f t="shared" si="181"/>
        <v>0.39685518032709582</v>
      </c>
      <c r="HK67" s="13">
        <f t="shared" si="182"/>
        <v>7.6115403054047041E-3</v>
      </c>
      <c r="HL67" s="5">
        <v>1306</v>
      </c>
      <c r="HM67" s="5">
        <f>HL67*VLOOKUP(H67,'R-CPI-U-RS'!$A$44:$O$54,15,FALSE)</f>
        <v>1636.4806285559469</v>
      </c>
      <c r="HN67" s="17">
        <v>62865</v>
      </c>
      <c r="HO67" s="17">
        <v>122947</v>
      </c>
      <c r="HP67" s="17">
        <v>66127</v>
      </c>
      <c r="HQ67" s="17">
        <v>26525</v>
      </c>
      <c r="HR67" s="17">
        <v>36803</v>
      </c>
      <c r="HS67" s="17">
        <v>1741</v>
      </c>
      <c r="HT67" s="13">
        <f t="shared" si="136"/>
        <v>0.19830729823853024</v>
      </c>
      <c r="HU67" s="13">
        <f t="shared" si="137"/>
        <v>0.38783563821733208</v>
      </c>
      <c r="HV67" s="13">
        <f t="shared" si="138"/>
        <v>0.20859725937515772</v>
      </c>
      <c r="HW67" s="13">
        <f t="shared" si="139"/>
        <v>8.3672967243728871E-2</v>
      </c>
      <c r="HX67" s="13">
        <f t="shared" si="140"/>
        <v>0.11609486195931965</v>
      </c>
      <c r="HY67" s="13">
        <f t="shared" si="141"/>
        <v>5.4919749659314591E-3</v>
      </c>
      <c r="HZ67" s="13">
        <v>0.17600000000000002</v>
      </c>
      <c r="IA67" s="17">
        <v>7490</v>
      </c>
      <c r="IB67" s="17">
        <v>44261</v>
      </c>
      <c r="IC67" s="17">
        <v>47373</v>
      </c>
      <c r="ID67" s="17">
        <v>30287</v>
      </c>
      <c r="IE67" s="17">
        <v>55122</v>
      </c>
      <c r="IF67" s="17">
        <v>7423</v>
      </c>
      <c r="IG67" s="13">
        <f t="shared" si="142"/>
        <v>3.9019358603013192E-2</v>
      </c>
      <c r="IH67" s="13">
        <f t="shared" si="143"/>
        <v>0.23057888266060972</v>
      </c>
      <c r="II67" s="13">
        <f t="shared" si="144"/>
        <v>0.24679093125507928</v>
      </c>
      <c r="IJ67" s="13">
        <f t="shared" si="145"/>
        <v>0.15778094980099605</v>
      </c>
      <c r="IK67" s="13">
        <f t="shared" si="146"/>
        <v>0.28715955739857052</v>
      </c>
      <c r="IL67" s="13">
        <f t="shared" si="147"/>
        <v>3.867032028173123E-2</v>
      </c>
      <c r="IM67" s="13">
        <v>0.28499999999999998</v>
      </c>
      <c r="IN67" s="17">
        <v>924293</v>
      </c>
      <c r="IO67" s="17">
        <v>691742</v>
      </c>
      <c r="IP67" s="17">
        <v>74172</v>
      </c>
      <c r="IQ67" s="17">
        <v>67216</v>
      </c>
      <c r="IR67" s="17">
        <v>26659</v>
      </c>
      <c r="IS67" s="17">
        <v>19640</v>
      </c>
      <c r="IT67" s="17">
        <v>44864</v>
      </c>
      <c r="IU67" s="13">
        <f t="shared" si="148"/>
        <v>0.74840121043868124</v>
      </c>
      <c r="IV67" s="13">
        <f t="shared" si="149"/>
        <v>8.0247280894694642E-2</v>
      </c>
      <c r="IW67" s="13">
        <f t="shared" si="150"/>
        <v>7.2721528779294012E-2</v>
      </c>
      <c r="IX67" s="13">
        <f t="shared" si="151"/>
        <v>2.8842585630314197E-2</v>
      </c>
      <c r="IY67" s="13">
        <f t="shared" si="152"/>
        <v>2.1248673310303119E-2</v>
      </c>
      <c r="IZ67" s="13">
        <f t="shared" si="153"/>
        <v>4.8538720946712785E-2</v>
      </c>
      <c r="JA67" s="17">
        <v>924293</v>
      </c>
      <c r="JB67" s="17">
        <v>691742</v>
      </c>
      <c r="JC67" s="17">
        <v>74172</v>
      </c>
      <c r="JD67" s="17">
        <v>67216</v>
      </c>
      <c r="JE67" s="17">
        <v>36570</v>
      </c>
      <c r="JF67" s="17">
        <v>9729</v>
      </c>
      <c r="JG67" s="17">
        <v>44864</v>
      </c>
      <c r="JH67" s="13">
        <f t="shared" si="74"/>
        <v>0.74840121043868124</v>
      </c>
      <c r="JI67" s="13">
        <f t="shared" si="75"/>
        <v>8.0247280894694642E-2</v>
      </c>
      <c r="JJ67" s="13">
        <f t="shared" si="76"/>
        <v>7.2721528779294012E-2</v>
      </c>
      <c r="JK67" s="13">
        <f t="shared" si="77"/>
        <v>3.9565375914347507E-2</v>
      </c>
      <c r="JL67" s="13">
        <f t="shared" si="78"/>
        <v>1.0525883026269809E-2</v>
      </c>
      <c r="JM67" s="13">
        <f t="shared" si="79"/>
        <v>4.8538720946712785E-2</v>
      </c>
      <c r="JN67" s="1">
        <v>57</v>
      </c>
      <c r="JO67" s="1">
        <v>33</v>
      </c>
      <c r="JP67" s="1">
        <v>7</v>
      </c>
      <c r="JQ67" s="1">
        <v>14</v>
      </c>
      <c r="JR67" s="1">
        <v>2</v>
      </c>
      <c r="JS67" s="1">
        <v>0</v>
      </c>
      <c r="JT67" s="11">
        <f t="shared" si="80"/>
        <v>0.57894736842105265</v>
      </c>
      <c r="JU67" s="11">
        <f t="shared" si="81"/>
        <v>0.12280701754385964</v>
      </c>
      <c r="JV67" s="11">
        <f t="shared" si="82"/>
        <v>0.24561403508771928</v>
      </c>
      <c r="JW67" s="11">
        <f t="shared" si="83"/>
        <v>3.5087719298245612E-2</v>
      </c>
      <c r="JX67" s="11">
        <f t="shared" si="84"/>
        <v>0</v>
      </c>
      <c r="JY67" s="29">
        <f>(JN67/J67)*100000</f>
        <v>4.4917859419708535</v>
      </c>
      <c r="JZ67" s="9">
        <v>54910461</v>
      </c>
      <c r="KA67" s="9">
        <v>24955617</v>
      </c>
      <c r="KB67" s="9"/>
      <c r="KC67" s="9"/>
      <c r="KD67" s="9"/>
      <c r="KE67" s="9"/>
      <c r="KF67" s="9">
        <v>787327</v>
      </c>
      <c r="KG67" s="9"/>
      <c r="KH67" s="9">
        <f t="shared" si="85"/>
        <v>25742944</v>
      </c>
      <c r="KI67" s="9">
        <f t="shared" si="86"/>
        <v>0</v>
      </c>
      <c r="KJ67" s="9">
        <f t="shared" si="87"/>
        <v>80653405</v>
      </c>
      <c r="KK67" t="e">
        <v>#N/A</v>
      </c>
      <c r="KL67" s="8" t="e">
        <v>#N/A</v>
      </c>
      <c r="KM67" s="8" t="e">
        <v>#N/A</v>
      </c>
      <c r="KN67" s="8" t="e">
        <v>#N/A</v>
      </c>
      <c r="KO67" s="8">
        <v>651497</v>
      </c>
      <c r="KP67" s="8">
        <v>145431</v>
      </c>
      <c r="KQ67" s="8">
        <v>299398</v>
      </c>
      <c r="KR67" s="8">
        <v>181532</v>
      </c>
      <c r="KS67" s="8">
        <v>25136</v>
      </c>
      <c r="KT67" s="13">
        <f t="shared" si="154"/>
        <v>0.22322589359582623</v>
      </c>
      <c r="KU67" s="13">
        <f t="shared" si="155"/>
        <v>0.45955391966501763</v>
      </c>
      <c r="KV67" s="13">
        <f t="shared" si="156"/>
        <v>0.27863827461983709</v>
      </c>
      <c r="KW67" s="13">
        <f t="shared" si="157"/>
        <v>3.8581912119319044E-2</v>
      </c>
      <c r="KX67" s="17">
        <v>15388020</v>
      </c>
      <c r="KY67" s="15">
        <f t="shared" si="158"/>
        <v>23.619479445031981</v>
      </c>
      <c r="KZ67" s="8">
        <v>690498</v>
      </c>
      <c r="LA67" s="8">
        <v>32519</v>
      </c>
      <c r="LB67" s="8">
        <v>152641</v>
      </c>
      <c r="LC67" s="8">
        <v>322630</v>
      </c>
      <c r="LD67" s="8">
        <v>122100</v>
      </c>
      <c r="LE67" s="8">
        <v>60608</v>
      </c>
      <c r="LF67" s="13">
        <f t="shared" si="159"/>
        <v>4.7094995206358306E-2</v>
      </c>
      <c r="LG67" s="13">
        <f t="shared" si="160"/>
        <v>0.22105929343749003</v>
      </c>
      <c r="LH67" s="13">
        <f t="shared" si="161"/>
        <v>0.46724248296157267</v>
      </c>
      <c r="LI67" s="13">
        <f t="shared" si="162"/>
        <v>0.17682889740448199</v>
      </c>
      <c r="LJ67" s="13">
        <f t="shared" si="163"/>
        <v>8.7774330990097002E-2</v>
      </c>
      <c r="LK67" s="17" t="e">
        <v>#N/A</v>
      </c>
      <c r="LL67" s="17" t="e">
        <v>#N/A</v>
      </c>
      <c r="LM67" s="13" t="e">
        <f t="shared" si="195"/>
        <v>#N/A</v>
      </c>
      <c r="LN67" s="27" t="e">
        <v>#N/A</v>
      </c>
      <c r="LO67" s="27" t="e">
        <v>#N/A</v>
      </c>
      <c r="LP67" s="27" t="e">
        <v>#N/A</v>
      </c>
      <c r="LQ67" s="27" t="e">
        <v>#N/A</v>
      </c>
      <c r="LR67" s="27" t="e">
        <v>#N/A</v>
      </c>
      <c r="LS67" s="11" t="e">
        <f t="shared" si="90"/>
        <v>#N/A</v>
      </c>
      <c r="LT67" s="11" t="e">
        <f t="shared" si="91"/>
        <v>#N/A</v>
      </c>
      <c r="LU67" s="11" t="e">
        <f t="shared" si="92"/>
        <v>#N/A</v>
      </c>
      <c r="LV67" s="11" t="e">
        <f t="shared" si="93"/>
        <v>#N/A</v>
      </c>
      <c r="LW67" s="11" t="e">
        <f t="shared" si="94"/>
        <v>#N/A</v>
      </c>
      <c r="LX67" s="25" t="e">
        <v>#N/A</v>
      </c>
      <c r="LY67" s="25" t="e">
        <v>#N/A</v>
      </c>
      <c r="LZ67" s="25" t="e">
        <v>#N/A</v>
      </c>
      <c r="MA67" s="25" t="e">
        <v>#N/A</v>
      </c>
      <c r="MB67" s="22" t="e">
        <v>#N/A</v>
      </c>
      <c r="MC67" s="22" t="e">
        <v>#N/A</v>
      </c>
      <c r="MD67" s="1">
        <v>365</v>
      </c>
      <c r="ME67" s="1">
        <v>175</v>
      </c>
      <c r="MF67" s="1">
        <v>189</v>
      </c>
      <c r="MG67" s="1">
        <v>1</v>
      </c>
      <c r="MH67" s="1">
        <v>0</v>
      </c>
      <c r="MI67" s="1">
        <v>0</v>
      </c>
      <c r="MJ67" s="11">
        <f t="shared" si="95"/>
        <v>0.47945205479452052</v>
      </c>
      <c r="MK67" s="11">
        <f t="shared" si="96"/>
        <v>0.51780821917808217</v>
      </c>
      <c r="ML67" s="11">
        <f t="shared" si="97"/>
        <v>2.7397260273972603E-3</v>
      </c>
      <c r="MM67" s="11">
        <f t="shared" si="98"/>
        <v>0</v>
      </c>
      <c r="MN67" s="11">
        <f t="shared" si="99"/>
        <v>0</v>
      </c>
      <c r="MO67" s="26" t="e">
        <v>#N/A</v>
      </c>
      <c r="MP67" s="26" t="e">
        <v>#N/A</v>
      </c>
      <c r="MQ67" s="26" t="e">
        <v>#N/A</v>
      </c>
      <c r="MR67" s="26" t="e">
        <v>#N/A</v>
      </c>
      <c r="MS67" s="9">
        <v>124986.55409999999</v>
      </c>
      <c r="MT67" s="9">
        <v>10.119999999999999</v>
      </c>
      <c r="MU67" s="9">
        <v>4116.1099999999997</v>
      </c>
      <c r="MV67" s="9">
        <v>483969.69665</v>
      </c>
      <c r="MW67" s="9">
        <v>613082.48074999999</v>
      </c>
      <c r="MX67" s="13">
        <v>4.5999999999999999E-2</v>
      </c>
      <c r="MY67" s="13">
        <v>8.8000000000000009E-2</v>
      </c>
      <c r="MZ67" s="13">
        <v>0.13149999999999998</v>
      </c>
      <c r="NA67" s="13">
        <v>7.6999999999999999E-2</v>
      </c>
      <c r="NB67" s="13">
        <v>0.24199999999999999</v>
      </c>
      <c r="NC67" s="8">
        <v>1927</v>
      </c>
      <c r="ND67" s="8">
        <v>2155</v>
      </c>
      <c r="NE67" s="8">
        <v>726</v>
      </c>
      <c r="NF67" s="8">
        <v>884</v>
      </c>
      <c r="NG67" s="8">
        <v>3097</v>
      </c>
      <c r="NH67" s="38">
        <f t="shared" si="100"/>
        <v>0.21925133689839571</v>
      </c>
      <c r="NI67" s="38">
        <f t="shared" si="101"/>
        <v>0.24519285470474456</v>
      </c>
      <c r="NJ67" s="38">
        <f t="shared" si="102"/>
        <v>8.2603254067584481E-2</v>
      </c>
      <c r="NK67" s="38">
        <f t="shared" si="103"/>
        <v>0.10058027079303675</v>
      </c>
      <c r="NL67" s="38">
        <f t="shared" si="104"/>
        <v>0.35237228353623851</v>
      </c>
      <c r="NM67" s="8">
        <v>1251237</v>
      </c>
      <c r="NN67" s="8">
        <v>124963</v>
      </c>
      <c r="NO67" s="11">
        <f t="shared" si="105"/>
        <v>9.9871567097200617E-2</v>
      </c>
      <c r="NP67" s="13" t="e">
        <v>#N/A</v>
      </c>
      <c r="NQ67" s="13">
        <v>0.17600000000000002</v>
      </c>
      <c r="NR67" s="13" t="e">
        <v>#N/A</v>
      </c>
      <c r="NS67" s="9">
        <v>1494</v>
      </c>
      <c r="NT67" s="39">
        <v>118.62528</v>
      </c>
      <c r="NU67" s="8">
        <v>4477</v>
      </c>
      <c r="NV67" s="16">
        <v>357.58100000000002</v>
      </c>
      <c r="NW67" s="8" t="e">
        <v>#N/A</v>
      </c>
      <c r="NX67" s="25" t="e">
        <v>#N/A</v>
      </c>
      <c r="NY67" s="39" t="e">
        <v>#N/A</v>
      </c>
    </row>
    <row r="68" spans="1:389" x14ac:dyDescent="0.25">
      <c r="A68" s="3" t="s">
        <v>50</v>
      </c>
      <c r="B68" s="3" t="s">
        <v>5</v>
      </c>
      <c r="C68" s="3" t="s">
        <v>81</v>
      </c>
      <c r="D68" s="3" t="s">
        <v>97</v>
      </c>
      <c r="E68" s="3" t="s">
        <v>25</v>
      </c>
      <c r="F68" s="3" t="s">
        <v>26</v>
      </c>
      <c r="G68" s="3">
        <v>27053</v>
      </c>
      <c r="H68" s="3">
        <v>2019</v>
      </c>
      <c r="I68" s="3" t="str">
        <f t="shared" si="53"/>
        <v>Sum of 2019</v>
      </c>
      <c r="J68" s="8">
        <v>1277450</v>
      </c>
      <c r="K68" s="8">
        <v>1265843</v>
      </c>
      <c r="L68" s="8">
        <v>276022</v>
      </c>
      <c r="M68" s="8">
        <v>320591</v>
      </c>
      <c r="N68" s="8">
        <v>485495</v>
      </c>
      <c r="O68" s="8">
        <v>183735</v>
      </c>
      <c r="P68" s="13">
        <f t="shared" si="106"/>
        <v>0.21805389767925407</v>
      </c>
      <c r="Q68" s="13">
        <f t="shared" si="107"/>
        <v>0.2532628453923591</v>
      </c>
      <c r="R68" s="13">
        <f t="shared" si="108"/>
        <v>0.38353492494724861</v>
      </c>
      <c r="S68" s="13">
        <f t="shared" si="109"/>
        <v>0.14514833198113827</v>
      </c>
      <c r="T68" s="15">
        <v>36.799999999999997</v>
      </c>
      <c r="U68" s="15">
        <v>35.9</v>
      </c>
      <c r="V68" s="15">
        <v>38</v>
      </c>
      <c r="W68" s="17">
        <v>863985</v>
      </c>
      <c r="X68" s="17">
        <v>163397</v>
      </c>
      <c r="Y68" s="17">
        <v>92850</v>
      </c>
      <c r="Z68" s="17">
        <v>10258</v>
      </c>
      <c r="AA68" s="17">
        <v>46880</v>
      </c>
      <c r="AB68" s="17">
        <v>88473</v>
      </c>
      <c r="AC68" s="17">
        <v>401858</v>
      </c>
      <c r="AD68" s="13">
        <f t="shared" si="196"/>
        <v>0.68253724988011943</v>
      </c>
      <c r="AE68" s="13">
        <f t="shared" si="197"/>
        <v>0.12908156856734998</v>
      </c>
      <c r="AF68" s="13">
        <f t="shared" si="198"/>
        <v>7.335032859525234E-2</v>
      </c>
      <c r="AG68" s="13">
        <f t="shared" si="199"/>
        <v>8.1036905840613724E-3</v>
      </c>
      <c r="AH68" s="13">
        <f t="shared" si="200"/>
        <v>3.7034608557301341E-2</v>
      </c>
      <c r="AI68" s="13">
        <f t="shared" si="201"/>
        <v>6.9892553815915553E-2</v>
      </c>
      <c r="AJ68" s="13">
        <f t="shared" si="202"/>
        <v>0.31746275011988057</v>
      </c>
      <c r="AK68" s="17">
        <v>517091</v>
      </c>
      <c r="AL68" s="17">
        <v>175479</v>
      </c>
      <c r="AM68" s="17">
        <v>172920</v>
      </c>
      <c r="AN68" s="17">
        <v>71356</v>
      </c>
      <c r="AO68" s="17">
        <v>97336</v>
      </c>
      <c r="AP68" s="13">
        <f t="shared" si="110"/>
        <v>0.33935806270076252</v>
      </c>
      <c r="AQ68" s="13">
        <f t="shared" si="164"/>
        <v>0.33440922390836431</v>
      </c>
      <c r="AR68" s="13">
        <f t="shared" si="165"/>
        <v>0.13799505309510318</v>
      </c>
      <c r="AS68" s="13">
        <f t="shared" si="166"/>
        <v>0.18823766029576999</v>
      </c>
      <c r="AT68" s="19">
        <v>2.4</v>
      </c>
      <c r="AU68" s="17">
        <v>1185742</v>
      </c>
      <c r="AV68" s="17">
        <v>970622</v>
      </c>
      <c r="AW68" s="17">
        <v>62626</v>
      </c>
      <c r="AX68" s="17">
        <v>39040</v>
      </c>
      <c r="AY68" s="17">
        <v>56253</v>
      </c>
      <c r="AZ68" s="17">
        <v>57201</v>
      </c>
      <c r="BA68" s="13">
        <f t="shared" si="167"/>
        <v>0.81857773444813453</v>
      </c>
      <c r="BB68" s="13">
        <f t="shared" si="168"/>
        <v>5.2815873942223521E-2</v>
      </c>
      <c r="BC68" s="13">
        <f t="shared" si="169"/>
        <v>3.2924531643477251E-2</v>
      </c>
      <c r="BD68" s="13">
        <f t="shared" si="170"/>
        <v>4.7441180290484775E-2</v>
      </c>
      <c r="BE68" s="13">
        <f t="shared" si="171"/>
        <v>4.8240679675679868E-2</v>
      </c>
      <c r="BF68" s="13">
        <f t="shared" si="9"/>
        <v>0.18142226555186541</v>
      </c>
      <c r="BG68" s="17">
        <v>1249399</v>
      </c>
      <c r="BH68" s="17">
        <v>1038498</v>
      </c>
      <c r="BI68" s="17">
        <v>126527</v>
      </c>
      <c r="BJ68" s="17">
        <v>41246</v>
      </c>
      <c r="BK68" s="17">
        <v>32540</v>
      </c>
      <c r="BL68" s="17">
        <v>10588</v>
      </c>
      <c r="BM68" s="13">
        <f t="shared" si="111"/>
        <v>0.83119804001764053</v>
      </c>
      <c r="BN68" s="13">
        <f t="shared" si="172"/>
        <v>0.10127029075579538</v>
      </c>
      <c r="BO68" s="13">
        <f t="shared" si="173"/>
        <v>3.3012672492934603E-2</v>
      </c>
      <c r="BP68" s="13">
        <f t="shared" si="174"/>
        <v>2.6044522206276777E-2</v>
      </c>
      <c r="BQ68" s="13">
        <f t="shared" si="175"/>
        <v>8.4744745273527509E-3</v>
      </c>
      <c r="BR68" s="13">
        <f t="shared" si="56"/>
        <v>0.16880195998235953</v>
      </c>
      <c r="BS68" s="17">
        <v>747218</v>
      </c>
      <c r="BT68" s="17">
        <v>339094</v>
      </c>
      <c r="BU68" s="17">
        <v>12008</v>
      </c>
      <c r="BV68" s="17">
        <v>167523</v>
      </c>
      <c r="BW68" s="13">
        <f t="shared" si="112"/>
        <v>0.59029279302409543</v>
      </c>
      <c r="BX68" s="13">
        <f t="shared" si="176"/>
        <v>0.26787998195668816</v>
      </c>
      <c r="BY68" s="13">
        <f t="shared" si="177"/>
        <v>9.4861685058889606E-3</v>
      </c>
      <c r="BZ68" s="13">
        <f t="shared" si="178"/>
        <v>0.13234105651332748</v>
      </c>
      <c r="CA68" s="13">
        <f t="shared" si="113"/>
        <v>0.40970720697590457</v>
      </c>
      <c r="CB68" s="8">
        <v>1244386</v>
      </c>
      <c r="CC68" s="8">
        <v>119241</v>
      </c>
      <c r="CD68" s="13">
        <f t="shared" si="114"/>
        <v>9.5823160980596053E-2</v>
      </c>
      <c r="CE68" s="8">
        <v>271672</v>
      </c>
      <c r="CF68" s="8">
        <v>32874</v>
      </c>
      <c r="CG68" s="13">
        <f t="shared" si="115"/>
        <v>0.12100621337495215</v>
      </c>
      <c r="CH68" s="5">
        <v>82369</v>
      </c>
      <c r="CI68" s="5">
        <f>CH68*VLOOKUP(H68,'R-CPI-U-RS'!$A$44:$O$54,15,FALSE)</f>
        <v>101372.17269824374</v>
      </c>
      <c r="CJ68" s="5">
        <v>147265039</v>
      </c>
      <c r="CK68" s="5">
        <v>141683440</v>
      </c>
      <c r="CL68" s="9">
        <v>40565</v>
      </c>
      <c r="CM68" s="9">
        <v>21451</v>
      </c>
      <c r="CN68" s="9">
        <v>6345</v>
      </c>
      <c r="CO68" s="9">
        <v>5168</v>
      </c>
      <c r="CP68" s="9">
        <v>4368</v>
      </c>
      <c r="CQ68" s="9">
        <v>1712</v>
      </c>
      <c r="CR68" s="9">
        <v>1036</v>
      </c>
      <c r="CS68" s="9">
        <v>485</v>
      </c>
      <c r="CT68" s="20">
        <v>62658047000</v>
      </c>
      <c r="CU68" s="20">
        <f>CT68*VLOOKUP(H68,'R-CPI-U-RS'!$A$44:$P$54,16,FALSE)</f>
        <v>74912880567.056946</v>
      </c>
      <c r="CV68" s="9">
        <v>3072</v>
      </c>
      <c r="CW68" s="9">
        <v>1045637</v>
      </c>
      <c r="CX68" s="9">
        <v>100854</v>
      </c>
      <c r="CY68" s="9">
        <v>61774</v>
      </c>
      <c r="CZ68" s="9">
        <v>32475</v>
      </c>
      <c r="DA68" s="11">
        <f t="shared" si="116"/>
        <v>0.84275271209117142</v>
      </c>
      <c r="DB68" s="11">
        <f t="shared" si="117"/>
        <v>8.1285361961410132E-2</v>
      </c>
      <c r="DC68" s="11">
        <f t="shared" si="118"/>
        <v>4.9788029724196853E-2</v>
      </c>
      <c r="DD68" s="11">
        <f t="shared" si="119"/>
        <v>2.6173896223221627E-2</v>
      </c>
      <c r="DE68" s="9">
        <v>912186</v>
      </c>
      <c r="DF68" s="9">
        <v>705495</v>
      </c>
      <c r="DG68" s="9">
        <v>77</v>
      </c>
      <c r="DH68" s="9">
        <v>92</v>
      </c>
      <c r="DI68" s="9">
        <v>4540</v>
      </c>
      <c r="DJ68" s="9">
        <v>34768</v>
      </c>
      <c r="DK68" s="9">
        <v>75536</v>
      </c>
      <c r="DL68" s="9">
        <v>48702</v>
      </c>
      <c r="DM68" s="9">
        <v>75381</v>
      </c>
      <c r="DN68" s="9">
        <v>30222</v>
      </c>
      <c r="DO68" s="9">
        <v>27783</v>
      </c>
      <c r="DP68" s="9">
        <v>89020</v>
      </c>
      <c r="DQ68" s="9">
        <v>18580</v>
      </c>
      <c r="DR68" s="9">
        <v>81895</v>
      </c>
      <c r="DS68" s="9">
        <v>74010</v>
      </c>
      <c r="DT68" s="9">
        <v>49331</v>
      </c>
      <c r="DU68" s="9">
        <v>23163</v>
      </c>
      <c r="DV68" s="9">
        <v>149450</v>
      </c>
      <c r="DW68" s="9">
        <v>16817</v>
      </c>
      <c r="DX68" s="9">
        <v>76706</v>
      </c>
      <c r="DY68" s="9">
        <v>36082</v>
      </c>
      <c r="DZ68" s="9">
        <v>31</v>
      </c>
      <c r="EA68" s="9">
        <f t="shared" si="183"/>
        <v>110473</v>
      </c>
      <c r="EB68" s="9">
        <f t="shared" si="184"/>
        <v>107600</v>
      </c>
      <c r="EC68" s="9">
        <f t="shared" si="185"/>
        <v>205236</v>
      </c>
      <c r="ED68" s="9">
        <f t="shared" si="186"/>
        <v>172613</v>
      </c>
      <c r="EE68" s="9">
        <f t="shared" si="187"/>
        <v>158845</v>
      </c>
      <c r="EF68" s="9">
        <f t="shared" si="188"/>
        <v>157419</v>
      </c>
      <c r="EG68" s="11">
        <f t="shared" si="189"/>
        <v>0.12110797578564021</v>
      </c>
      <c r="EH68" s="11">
        <f t="shared" si="190"/>
        <v>0.11795839883532525</v>
      </c>
      <c r="EI68" s="11">
        <f t="shared" si="191"/>
        <v>0.22499358683426407</v>
      </c>
      <c r="EJ68" s="11">
        <f t="shared" si="192"/>
        <v>0.18923004738068772</v>
      </c>
      <c r="EK68" s="11">
        <f t="shared" si="193"/>
        <v>0.1741366344144725</v>
      </c>
      <c r="EL68" s="11">
        <f t="shared" si="194"/>
        <v>0.17257335674961027</v>
      </c>
      <c r="EM68" s="9">
        <v>1017039</v>
      </c>
      <c r="EN68" s="9">
        <v>733485</v>
      </c>
      <c r="EO68" s="14">
        <f t="shared" si="120"/>
        <v>0.72119653228637248</v>
      </c>
      <c r="EP68" s="9">
        <v>725646</v>
      </c>
      <c r="EQ68" s="9">
        <v>705495</v>
      </c>
      <c r="ER68" s="11">
        <f t="shared" si="58"/>
        <v>2.7769738963626892E-2</v>
      </c>
      <c r="ES68" s="9">
        <v>110209</v>
      </c>
      <c r="ET68" s="9">
        <v>882398</v>
      </c>
      <c r="EU68" s="9">
        <v>52024</v>
      </c>
      <c r="EV68" s="9">
        <v>145356</v>
      </c>
      <c r="EW68" s="9">
        <v>236840</v>
      </c>
      <c r="EX68" s="9">
        <v>162033</v>
      </c>
      <c r="EY68" s="9">
        <v>286145</v>
      </c>
      <c r="EZ68" s="13">
        <f t="shared" si="121"/>
        <v>5.8957522569180798E-2</v>
      </c>
      <c r="FA68" s="13">
        <f t="shared" si="122"/>
        <v>0.16472838787032609</v>
      </c>
      <c r="FB68" s="13">
        <f t="shared" si="123"/>
        <v>0.26840496012003656</v>
      </c>
      <c r="FC68" s="13">
        <f t="shared" si="124"/>
        <v>0.18362802272897263</v>
      </c>
      <c r="FD68" s="13">
        <f t="shared" si="125"/>
        <v>0.32428110671148391</v>
      </c>
      <c r="FE68" s="13">
        <f t="shared" si="126"/>
        <v>0.50790912944045652</v>
      </c>
      <c r="FF68" s="9">
        <v>309</v>
      </c>
      <c r="FG68" s="9">
        <v>145198</v>
      </c>
      <c r="FH68" s="9">
        <v>1358</v>
      </c>
      <c r="FI68" s="9">
        <v>27580</v>
      </c>
      <c r="FJ68" s="9">
        <v>1162</v>
      </c>
      <c r="FK68" s="9">
        <f t="shared" si="59"/>
        <v>145507</v>
      </c>
      <c r="FL68" s="9">
        <f t="shared" si="60"/>
        <v>28938</v>
      </c>
      <c r="FM68" s="9">
        <f t="shared" si="61"/>
        <v>1162</v>
      </c>
      <c r="FN68" s="9">
        <v>491712</v>
      </c>
      <c r="FO68" s="9">
        <v>181836</v>
      </c>
      <c r="FP68" s="9">
        <v>484031</v>
      </c>
      <c r="FQ68" s="9">
        <f t="shared" si="62"/>
        <v>309876</v>
      </c>
      <c r="FR68" s="8">
        <v>543739</v>
      </c>
      <c r="FS68" s="8">
        <v>26648</v>
      </c>
      <c r="FT68" s="13">
        <f t="shared" si="127"/>
        <v>4.9008807534497247E-2</v>
      </c>
      <c r="FU68" s="8">
        <v>517091</v>
      </c>
      <c r="FV68" s="8">
        <v>319814</v>
      </c>
      <c r="FW68" s="8">
        <v>197277</v>
      </c>
      <c r="FX68" s="13">
        <f t="shared" si="128"/>
        <v>0.61848688141932462</v>
      </c>
      <c r="FY68" s="13">
        <f t="shared" si="129"/>
        <v>0.38151311858067538</v>
      </c>
      <c r="FZ68" s="17">
        <v>81294</v>
      </c>
      <c r="GA68" s="17">
        <v>130043</v>
      </c>
      <c r="GB68" s="17">
        <v>137731</v>
      </c>
      <c r="GC68" s="17">
        <v>94320</v>
      </c>
      <c r="GD68" s="17">
        <v>100351</v>
      </c>
      <c r="GE68" s="13">
        <f t="shared" si="63"/>
        <v>0.14950923145111902</v>
      </c>
      <c r="GF68" s="13">
        <f t="shared" si="64"/>
        <v>0.23916437849777192</v>
      </c>
      <c r="GG68" s="13">
        <f t="shared" si="65"/>
        <v>0.25330351510559296</v>
      </c>
      <c r="GH68" s="13">
        <f t="shared" si="66"/>
        <v>0.17346557815422473</v>
      </c>
      <c r="GI68" s="13">
        <f t="shared" si="67"/>
        <v>0.1845572967912914</v>
      </c>
      <c r="GJ68">
        <v>1972</v>
      </c>
      <c r="GK68" s="8">
        <v>330151</v>
      </c>
      <c r="GL68" s="8">
        <v>32464</v>
      </c>
      <c r="GM68" s="8">
        <v>44074</v>
      </c>
      <c r="GN68" s="8">
        <v>135603</v>
      </c>
      <c r="GO68" s="8">
        <v>1447</v>
      </c>
      <c r="GP68" s="13">
        <f t="shared" si="130"/>
        <v>0.60718653618739871</v>
      </c>
      <c r="GQ68" s="13">
        <f t="shared" si="131"/>
        <v>5.970511587360848E-2</v>
      </c>
      <c r="GR68" s="13">
        <f t="shared" si="132"/>
        <v>8.1057271963202934E-2</v>
      </c>
      <c r="GS68" s="13">
        <f t="shared" si="133"/>
        <v>0.24938987271466642</v>
      </c>
      <c r="GT68" s="13">
        <f t="shared" si="134"/>
        <v>2.6612032611234436E-3</v>
      </c>
      <c r="GU68" s="21">
        <v>329781.99004067201</v>
      </c>
      <c r="GV68" s="21">
        <f>GU68*VLOOKUP(H68,'R-CPI-U-RS'!$A$44:$O$54,15,FALSE)</f>
        <v>405865.27512988501</v>
      </c>
      <c r="GW68" s="9">
        <v>1984</v>
      </c>
      <c r="GX68" s="9">
        <v>24</v>
      </c>
      <c r="GY68" s="9">
        <v>42</v>
      </c>
      <c r="GZ68" s="9">
        <v>7145</v>
      </c>
      <c r="HA68" s="9">
        <f t="shared" si="69"/>
        <v>7211</v>
      </c>
      <c r="HB68" s="8">
        <v>40301</v>
      </c>
      <c r="HC68" s="8">
        <v>127517</v>
      </c>
      <c r="HD68" s="8">
        <v>131343</v>
      </c>
      <c r="HE68" s="8">
        <v>215213</v>
      </c>
      <c r="HF68" s="8">
        <v>2717</v>
      </c>
      <c r="HG68" s="13">
        <f t="shared" si="135"/>
        <v>7.7937925819633297E-2</v>
      </c>
      <c r="HH68" s="13">
        <f t="shared" si="179"/>
        <v>0.24660456283323437</v>
      </c>
      <c r="HI68" s="13">
        <f t="shared" si="180"/>
        <v>0.25400364732706621</v>
      </c>
      <c r="HJ68" s="13">
        <f t="shared" si="181"/>
        <v>0.41619946972583161</v>
      </c>
      <c r="HK68" s="13">
        <f t="shared" si="182"/>
        <v>5.254394294234477E-3</v>
      </c>
      <c r="HL68" s="5">
        <v>1331</v>
      </c>
      <c r="HM68" s="5">
        <f>HL68*VLOOKUP(H68,'R-CPI-U-RS'!$A$44:$O$54,15,FALSE)</f>
        <v>1638.0721128259711</v>
      </c>
      <c r="HN68" s="17">
        <v>66433</v>
      </c>
      <c r="HO68" s="17">
        <v>130877</v>
      </c>
      <c r="HP68" s="17">
        <v>63057</v>
      </c>
      <c r="HQ68" s="17">
        <v>25812</v>
      </c>
      <c r="HR68" s="17">
        <v>32175</v>
      </c>
      <c r="HS68" s="17">
        <v>1460</v>
      </c>
      <c r="HT68" s="13">
        <f t="shared" si="136"/>
        <v>0.20772386449623845</v>
      </c>
      <c r="HU68" s="13">
        <f t="shared" si="137"/>
        <v>0.40922848905926568</v>
      </c>
      <c r="HV68" s="13">
        <f t="shared" si="138"/>
        <v>0.19716772874233149</v>
      </c>
      <c r="HW68" s="13">
        <f t="shared" si="139"/>
        <v>8.0709412345926074E-2</v>
      </c>
      <c r="HX68" s="13">
        <f t="shared" si="140"/>
        <v>0.10060535186076908</v>
      </c>
      <c r="HY68" s="13">
        <f t="shared" si="141"/>
        <v>4.5651534954692418E-3</v>
      </c>
      <c r="HZ68" s="13">
        <v>0.16899999999999998</v>
      </c>
      <c r="IA68" s="17">
        <v>8077</v>
      </c>
      <c r="IB68" s="17">
        <v>49088</v>
      </c>
      <c r="IC68" s="17">
        <v>53508</v>
      </c>
      <c r="ID68" s="17">
        <v>27208</v>
      </c>
      <c r="IE68" s="17">
        <v>54354</v>
      </c>
      <c r="IF68" s="17">
        <v>5042</v>
      </c>
      <c r="IG68" s="13">
        <f t="shared" si="142"/>
        <v>4.0942431200798879E-2</v>
      </c>
      <c r="IH68" s="13">
        <f t="shared" si="143"/>
        <v>0.24882779036583078</v>
      </c>
      <c r="II68" s="13">
        <f t="shared" si="144"/>
        <v>0.27123283504919476</v>
      </c>
      <c r="IJ68" s="13">
        <f t="shared" si="145"/>
        <v>0.13791775016854474</v>
      </c>
      <c r="IK68" s="13">
        <f t="shared" si="146"/>
        <v>0.27552122142976626</v>
      </c>
      <c r="IL68" s="13">
        <f t="shared" si="147"/>
        <v>2.5557971785864546E-2</v>
      </c>
      <c r="IM68" s="13">
        <v>0.27</v>
      </c>
      <c r="IN68" s="17">
        <v>923486</v>
      </c>
      <c r="IO68" s="17">
        <v>695025</v>
      </c>
      <c r="IP68" s="17">
        <v>67499</v>
      </c>
      <c r="IQ68" s="17">
        <v>67798</v>
      </c>
      <c r="IR68" s="17">
        <v>24335</v>
      </c>
      <c r="IS68" s="17">
        <v>20693</v>
      </c>
      <c r="IT68" s="17">
        <v>48136</v>
      </c>
      <c r="IU68" s="13">
        <f t="shared" si="148"/>
        <v>0.75261021823828411</v>
      </c>
      <c r="IV68" s="13">
        <f t="shared" si="149"/>
        <v>7.309152493919778E-2</v>
      </c>
      <c r="IW68" s="13">
        <f t="shared" si="150"/>
        <v>7.3415298120382985E-2</v>
      </c>
      <c r="IX68" s="13">
        <f t="shared" si="151"/>
        <v>2.6351238676060058E-2</v>
      </c>
      <c r="IY68" s="13">
        <f t="shared" si="152"/>
        <v>2.2407486415603486E-2</v>
      </c>
      <c r="IZ68" s="13">
        <f t="shared" si="153"/>
        <v>5.2124233610471624E-2</v>
      </c>
      <c r="JA68" s="17">
        <v>923486</v>
      </c>
      <c r="JB68" s="17">
        <v>695025</v>
      </c>
      <c r="JC68" s="17">
        <v>67499</v>
      </c>
      <c r="JD68" s="17">
        <v>67798</v>
      </c>
      <c r="JE68" s="17">
        <v>34703</v>
      </c>
      <c r="JF68" s="17">
        <v>10325</v>
      </c>
      <c r="JG68" s="17">
        <v>48136</v>
      </c>
      <c r="JH68" s="13">
        <f t="shared" si="74"/>
        <v>0.75261021823828411</v>
      </c>
      <c r="JI68" s="13">
        <f t="shared" si="75"/>
        <v>7.309152493919778E-2</v>
      </c>
      <c r="JJ68" s="13">
        <f t="shared" si="76"/>
        <v>7.3415298120382985E-2</v>
      </c>
      <c r="JK68" s="13">
        <f t="shared" si="77"/>
        <v>3.757826323301057E-2</v>
      </c>
      <c r="JL68" s="13">
        <f t="shared" si="78"/>
        <v>1.1180461858652974E-2</v>
      </c>
      <c r="JM68" s="13">
        <f t="shared" si="79"/>
        <v>5.2124233610471624E-2</v>
      </c>
      <c r="JN68" s="1">
        <v>38</v>
      </c>
      <c r="JO68" s="1">
        <v>22</v>
      </c>
      <c r="JP68" s="1">
        <v>2</v>
      </c>
      <c r="JQ68" s="1">
        <v>10</v>
      </c>
      <c r="JR68" s="1">
        <v>4</v>
      </c>
      <c r="JS68" s="1">
        <v>0</v>
      </c>
      <c r="JT68" s="11">
        <f t="shared" si="80"/>
        <v>0.57894736842105265</v>
      </c>
      <c r="JU68" s="11">
        <f t="shared" si="81"/>
        <v>5.2631578947368418E-2</v>
      </c>
      <c r="JV68" s="11">
        <f t="shared" si="82"/>
        <v>0.26315789473684209</v>
      </c>
      <c r="JW68" s="11">
        <f t="shared" si="83"/>
        <v>0.10526315789473684</v>
      </c>
      <c r="JX68" s="11">
        <f t="shared" si="84"/>
        <v>0</v>
      </c>
      <c r="JY68" s="29">
        <f>(JN68/J68)*100000</f>
        <v>2.9746761125680066</v>
      </c>
      <c r="JZ68" s="9">
        <v>51860027</v>
      </c>
      <c r="KA68" s="9">
        <v>25299442</v>
      </c>
      <c r="KB68" s="9"/>
      <c r="KC68" s="9"/>
      <c r="KD68" s="9"/>
      <c r="KE68" s="9"/>
      <c r="KF68" s="9">
        <v>767768</v>
      </c>
      <c r="KG68" s="9"/>
      <c r="KH68" s="9">
        <f t="shared" si="85"/>
        <v>26067210</v>
      </c>
      <c r="KI68" s="9">
        <f t="shared" si="86"/>
        <v>0</v>
      </c>
      <c r="KJ68" s="9">
        <f t="shared" si="87"/>
        <v>77927237</v>
      </c>
      <c r="KK68" t="e">
        <v>#N/A</v>
      </c>
      <c r="KL68" s="8" t="e">
        <v>#N/A</v>
      </c>
      <c r="KM68" s="8" t="e">
        <v>#N/A</v>
      </c>
      <c r="KN68" s="8" t="e">
        <v>#N/A</v>
      </c>
      <c r="KO68" s="8">
        <v>650216</v>
      </c>
      <c r="KP68" s="8">
        <v>136941</v>
      </c>
      <c r="KQ68" s="8">
        <v>304647</v>
      </c>
      <c r="KR68" s="8">
        <v>183573</v>
      </c>
      <c r="KS68" s="8">
        <v>25055</v>
      </c>
      <c r="KT68" s="13">
        <f t="shared" si="154"/>
        <v>0.21060847472224614</v>
      </c>
      <c r="KU68" s="13">
        <f t="shared" si="155"/>
        <v>0.46853199552148822</v>
      </c>
      <c r="KV68" s="13">
        <f t="shared" si="156"/>
        <v>0.28232618083836758</v>
      </c>
      <c r="KW68" s="13">
        <f t="shared" si="157"/>
        <v>3.8533348917898051E-2</v>
      </c>
      <c r="KX68" s="17">
        <v>15733735</v>
      </c>
      <c r="KY68" s="15">
        <f t="shared" si="158"/>
        <v>24.197705070315095</v>
      </c>
      <c r="KZ68" s="8">
        <v>693998</v>
      </c>
      <c r="LA68" s="8">
        <v>26611</v>
      </c>
      <c r="LB68" s="8">
        <v>163477</v>
      </c>
      <c r="LC68" s="8">
        <v>313357</v>
      </c>
      <c r="LD68" s="8">
        <v>127338</v>
      </c>
      <c r="LE68" s="8">
        <v>63215</v>
      </c>
      <c r="LF68" s="13">
        <f t="shared" si="159"/>
        <v>3.8344490906313852E-2</v>
      </c>
      <c r="LG68" s="13">
        <f t="shared" si="160"/>
        <v>0.23555831573001651</v>
      </c>
      <c r="LH68" s="13">
        <f t="shared" si="161"/>
        <v>0.45152435597797114</v>
      </c>
      <c r="LI68" s="13">
        <f t="shared" si="162"/>
        <v>0.1834846786301978</v>
      </c>
      <c r="LJ68" s="13">
        <f t="shared" si="163"/>
        <v>9.1088158755500734E-2</v>
      </c>
      <c r="LK68" s="17" t="e">
        <v>#N/A</v>
      </c>
      <c r="LL68" s="17" t="e">
        <v>#N/A</v>
      </c>
      <c r="LM68" s="13" t="e">
        <f t="shared" si="195"/>
        <v>#N/A</v>
      </c>
      <c r="LN68" s="27" t="e">
        <v>#N/A</v>
      </c>
      <c r="LO68" s="27" t="e">
        <v>#N/A</v>
      </c>
      <c r="LP68" s="27" t="e">
        <v>#N/A</v>
      </c>
      <c r="LQ68" s="27" t="e">
        <v>#N/A</v>
      </c>
      <c r="LR68" s="27" t="e">
        <v>#N/A</v>
      </c>
      <c r="LS68" s="11" t="e">
        <f t="shared" si="90"/>
        <v>#N/A</v>
      </c>
      <c r="LT68" s="11" t="e">
        <f t="shared" si="91"/>
        <v>#N/A</v>
      </c>
      <c r="LU68" s="11" t="e">
        <f t="shared" si="92"/>
        <v>#N/A</v>
      </c>
      <c r="LV68" s="11" t="e">
        <f t="shared" si="93"/>
        <v>#N/A</v>
      </c>
      <c r="LW68" s="11" t="e">
        <f t="shared" si="94"/>
        <v>#N/A</v>
      </c>
      <c r="LX68" s="25" t="e">
        <v>#N/A</v>
      </c>
      <c r="LY68" s="25" t="e">
        <v>#N/A</v>
      </c>
      <c r="LZ68" s="25" t="e">
        <v>#N/A</v>
      </c>
      <c r="MA68" s="25" t="e">
        <v>#N/A</v>
      </c>
      <c r="MB68" s="22" t="e">
        <v>#N/A</v>
      </c>
      <c r="MC68" s="22" t="e">
        <v>#N/A</v>
      </c>
      <c r="MD68" s="1">
        <v>365</v>
      </c>
      <c r="ME68" s="1">
        <v>187</v>
      </c>
      <c r="MF68" s="1">
        <v>178</v>
      </c>
      <c r="MG68" s="1">
        <v>0</v>
      </c>
      <c r="MH68" s="1">
        <v>0</v>
      </c>
      <c r="MI68" s="1">
        <v>0</v>
      </c>
      <c r="MJ68" s="11">
        <f t="shared" si="95"/>
        <v>0.51232876712328768</v>
      </c>
      <c r="MK68" s="11">
        <f t="shared" si="96"/>
        <v>0.48767123287671232</v>
      </c>
      <c r="ML68" s="11">
        <f t="shared" si="97"/>
        <v>0</v>
      </c>
      <c r="MM68" s="11">
        <f t="shared" si="98"/>
        <v>0</v>
      </c>
      <c r="MN68" s="11">
        <f t="shared" si="99"/>
        <v>0</v>
      </c>
      <c r="MO68" s="26" t="e">
        <v>#N/A</v>
      </c>
      <c r="MP68" s="26" t="e">
        <v>#N/A</v>
      </c>
      <c r="MQ68" s="26" t="e">
        <v>#N/A</v>
      </c>
      <c r="MR68" s="26" t="e">
        <v>#N/A</v>
      </c>
      <c r="MS68" s="9">
        <v>102098.49679999999</v>
      </c>
      <c r="MT68" s="9">
        <v>2.87</v>
      </c>
      <c r="MU68" s="9">
        <v>1600.278</v>
      </c>
      <c r="MV68" s="9">
        <v>577017.6669831</v>
      </c>
      <c r="MW68" s="9">
        <v>680719.31178310001</v>
      </c>
      <c r="MX68" s="13">
        <v>4.7500000000000001E-2</v>
      </c>
      <c r="MY68" s="13">
        <v>8.3000000000000004E-2</v>
      </c>
      <c r="MZ68" s="13">
        <v>0.1275</v>
      </c>
      <c r="NA68" s="13">
        <v>7.6499999999999999E-2</v>
      </c>
      <c r="NB68" s="13">
        <v>0.252</v>
      </c>
      <c r="NC68" s="8">
        <v>2051</v>
      </c>
      <c r="ND68" s="8">
        <v>2190</v>
      </c>
      <c r="NE68" s="8">
        <v>640</v>
      </c>
      <c r="NF68" s="8">
        <v>949</v>
      </c>
      <c r="NG68" s="8">
        <v>3181</v>
      </c>
      <c r="NH68" s="38">
        <f t="shared" si="100"/>
        <v>0.22761069803573411</v>
      </c>
      <c r="NI68" s="38">
        <f t="shared" si="101"/>
        <v>0.24303628898013538</v>
      </c>
      <c r="NJ68" s="38">
        <f t="shared" si="102"/>
        <v>7.1024303628898014E-2</v>
      </c>
      <c r="NK68" s="38">
        <f t="shared" si="103"/>
        <v>0.10531572522472533</v>
      </c>
      <c r="NL68" s="38">
        <f t="shared" si="104"/>
        <v>0.35301298413050713</v>
      </c>
      <c r="NM68" s="8">
        <v>1257416</v>
      </c>
      <c r="NN68" s="8">
        <v>126988</v>
      </c>
      <c r="NO68" s="11">
        <f t="shared" si="105"/>
        <v>0.10099123917621534</v>
      </c>
      <c r="NP68" s="13">
        <v>0.21899999999999997</v>
      </c>
      <c r="NQ68" s="13">
        <v>0.16399999999999998</v>
      </c>
      <c r="NR68" s="13" t="e">
        <v>#N/A</v>
      </c>
      <c r="NS68" s="9">
        <v>1551</v>
      </c>
      <c r="NT68" s="39">
        <v>122.52704</v>
      </c>
      <c r="NU68" s="8">
        <v>4924</v>
      </c>
      <c r="NV68" s="16">
        <v>390.97113999999999</v>
      </c>
      <c r="NW68" s="8" t="e">
        <v>#N/A</v>
      </c>
      <c r="NX68" s="25" t="e">
        <v>#N/A</v>
      </c>
      <c r="NY68" s="39">
        <v>81.251583620000005</v>
      </c>
    </row>
    <row r="69" spans="1:389" x14ac:dyDescent="0.25">
      <c r="A69" s="3" t="s">
        <v>50</v>
      </c>
      <c r="B69" s="3" t="s">
        <v>5</v>
      </c>
      <c r="C69" s="3" t="s">
        <v>81</v>
      </c>
      <c r="D69" s="3" t="s">
        <v>97</v>
      </c>
      <c r="E69" s="3" t="s">
        <v>25</v>
      </c>
      <c r="F69" s="3" t="s">
        <v>26</v>
      </c>
      <c r="G69" s="3">
        <v>27053</v>
      </c>
      <c r="H69" s="3">
        <v>2020</v>
      </c>
      <c r="I69" s="3" t="str">
        <f t="shared" si="53"/>
        <v>Sum of 2020</v>
      </c>
      <c r="J69" s="8">
        <v>1281722</v>
      </c>
      <c r="K69" s="8" t="e">
        <v>#N/A</v>
      </c>
      <c r="L69" s="8" t="e">
        <v>#N/A</v>
      </c>
      <c r="M69" s="8" t="e">
        <v>#N/A</v>
      </c>
      <c r="N69" s="8" t="e">
        <v>#N/A</v>
      </c>
      <c r="O69" s="8" t="e">
        <v>#N/A</v>
      </c>
      <c r="P69" s="13" t="e">
        <f t="shared" si="106"/>
        <v>#N/A</v>
      </c>
      <c r="Q69" s="13" t="e">
        <f t="shared" si="107"/>
        <v>#N/A</v>
      </c>
      <c r="R69" s="13" t="e">
        <f t="shared" si="108"/>
        <v>#N/A</v>
      </c>
      <c r="S69" s="13" t="e">
        <f t="shared" si="109"/>
        <v>#N/A</v>
      </c>
      <c r="T69" s="15" t="e">
        <v>#N/A</v>
      </c>
      <c r="U69" s="15" t="e">
        <v>#N/A</v>
      </c>
      <c r="V69" s="15" t="e">
        <v>#N/A</v>
      </c>
      <c r="W69" s="17" t="e">
        <v>#N/A</v>
      </c>
      <c r="X69" s="17" t="e">
        <v>#N/A</v>
      </c>
      <c r="Y69" s="17" t="e">
        <v>#N/A</v>
      </c>
      <c r="Z69" s="17" t="e">
        <v>#N/A</v>
      </c>
      <c r="AA69" s="17" t="e">
        <v>#N/A</v>
      </c>
      <c r="AB69" s="17" t="e">
        <v>#N/A</v>
      </c>
      <c r="AC69" s="17" t="e">
        <v>#N/A</v>
      </c>
      <c r="AD69" s="13" t="e">
        <f t="shared" si="196"/>
        <v>#N/A</v>
      </c>
      <c r="AE69" s="13" t="e">
        <f t="shared" si="197"/>
        <v>#N/A</v>
      </c>
      <c r="AF69" s="13" t="e">
        <f t="shared" si="198"/>
        <v>#N/A</v>
      </c>
      <c r="AG69" s="13" t="e">
        <f t="shared" si="199"/>
        <v>#N/A</v>
      </c>
      <c r="AH69" s="13" t="e">
        <f t="shared" si="200"/>
        <v>#N/A</v>
      </c>
      <c r="AI69" s="13" t="e">
        <f t="shared" si="201"/>
        <v>#N/A</v>
      </c>
      <c r="AJ69" s="13" t="e">
        <f t="shared" si="202"/>
        <v>#N/A</v>
      </c>
      <c r="AK69" s="17" t="e">
        <v>#N/A</v>
      </c>
      <c r="AL69" s="17" t="e">
        <v>#N/A</v>
      </c>
      <c r="AM69" s="17" t="e">
        <v>#N/A</v>
      </c>
      <c r="AN69" s="17" t="e">
        <v>#N/A</v>
      </c>
      <c r="AO69" s="17" t="e">
        <v>#N/A</v>
      </c>
      <c r="AP69" s="13" t="e">
        <f t="shared" si="110"/>
        <v>#N/A</v>
      </c>
      <c r="AQ69" s="13" t="e">
        <f t="shared" si="164"/>
        <v>#N/A</v>
      </c>
      <c r="AR69" s="13" t="e">
        <f t="shared" si="165"/>
        <v>#N/A</v>
      </c>
      <c r="AS69" s="13" t="e">
        <f t="shared" si="166"/>
        <v>#N/A</v>
      </c>
      <c r="AT69" s="19" t="e">
        <v>#N/A</v>
      </c>
      <c r="AU69" s="17" t="e">
        <v>#N/A</v>
      </c>
      <c r="AV69" s="17" t="e">
        <v>#N/A</v>
      </c>
      <c r="AW69" s="17" t="e">
        <v>#N/A</v>
      </c>
      <c r="AX69" s="17" t="e">
        <v>#N/A</v>
      </c>
      <c r="AY69" s="17" t="e">
        <v>#N/A</v>
      </c>
      <c r="AZ69" s="17" t="e">
        <v>#N/A</v>
      </c>
      <c r="BA69" s="13" t="e">
        <f t="shared" si="167"/>
        <v>#N/A</v>
      </c>
      <c r="BB69" s="13" t="e">
        <f t="shared" si="168"/>
        <v>#N/A</v>
      </c>
      <c r="BC69" s="13" t="e">
        <f t="shared" si="169"/>
        <v>#N/A</v>
      </c>
      <c r="BD69" s="13" t="e">
        <f t="shared" si="170"/>
        <v>#N/A</v>
      </c>
      <c r="BE69" s="13" t="e">
        <f t="shared" si="171"/>
        <v>#N/A</v>
      </c>
      <c r="BF69" s="13" t="e">
        <f t="shared" si="9"/>
        <v>#N/A</v>
      </c>
      <c r="BG69" s="17" t="e">
        <v>#N/A</v>
      </c>
      <c r="BH69" s="17" t="e">
        <v>#N/A</v>
      </c>
      <c r="BI69" s="17" t="e">
        <v>#N/A</v>
      </c>
      <c r="BJ69" s="17" t="e">
        <v>#N/A</v>
      </c>
      <c r="BK69" s="17" t="e">
        <v>#N/A</v>
      </c>
      <c r="BL69" s="17" t="e">
        <v>#N/A</v>
      </c>
      <c r="BM69" s="13" t="e">
        <f t="shared" si="111"/>
        <v>#N/A</v>
      </c>
      <c r="BN69" s="13" t="e">
        <f t="shared" si="172"/>
        <v>#N/A</v>
      </c>
      <c r="BO69" s="13" t="e">
        <f t="shared" si="173"/>
        <v>#N/A</v>
      </c>
      <c r="BP69" s="13" t="e">
        <f t="shared" si="174"/>
        <v>#N/A</v>
      </c>
      <c r="BQ69" s="13" t="e">
        <f t="shared" si="175"/>
        <v>#N/A</v>
      </c>
      <c r="BR69" s="13" t="e">
        <f t="shared" si="56"/>
        <v>#N/A</v>
      </c>
      <c r="BS69" s="17" t="e">
        <v>#N/A</v>
      </c>
      <c r="BT69" s="17" t="e">
        <v>#N/A</v>
      </c>
      <c r="BU69" s="17" t="e">
        <v>#N/A</v>
      </c>
      <c r="BV69" s="17" t="e">
        <v>#N/A</v>
      </c>
      <c r="BW69" s="13" t="e">
        <f t="shared" si="112"/>
        <v>#N/A</v>
      </c>
      <c r="BX69" s="13" t="e">
        <f t="shared" si="176"/>
        <v>#N/A</v>
      </c>
      <c r="BY69" s="13" t="e">
        <f t="shared" si="177"/>
        <v>#N/A</v>
      </c>
      <c r="BZ69" s="13" t="e">
        <f t="shared" si="178"/>
        <v>#N/A</v>
      </c>
      <c r="CA69" s="13" t="e">
        <f t="shared" si="113"/>
        <v>#N/A</v>
      </c>
      <c r="CB69" s="8" t="e">
        <v>#N/A</v>
      </c>
      <c r="CC69" s="8" t="e">
        <v>#N/A</v>
      </c>
      <c r="CD69" s="13" t="e">
        <f t="shared" si="114"/>
        <v>#N/A</v>
      </c>
      <c r="CE69" s="8" t="e">
        <v>#N/A</v>
      </c>
      <c r="CF69" s="8" t="e">
        <v>#N/A</v>
      </c>
      <c r="CG69" s="13" t="e">
        <f t="shared" si="115"/>
        <v>#N/A</v>
      </c>
      <c r="CH69" s="5" t="e">
        <v>#N/A</v>
      </c>
      <c r="CI69" s="5" t="e">
        <f>CH69*VLOOKUP(H69,'R-CPI-U-RS'!$A$44:$O$54,15,FALSE)</f>
        <v>#N/A</v>
      </c>
      <c r="CJ69" s="5">
        <v>144420996</v>
      </c>
      <c r="CK69" s="5">
        <v>136944126</v>
      </c>
      <c r="CL69" s="9">
        <v>40395</v>
      </c>
      <c r="CM69" s="9">
        <v>21418</v>
      </c>
      <c r="CN69" s="9">
        <v>6353</v>
      </c>
      <c r="CO69" s="9">
        <v>4982</v>
      </c>
      <c r="CP69" s="9">
        <v>4406</v>
      </c>
      <c r="CQ69" s="9">
        <v>1723</v>
      </c>
      <c r="CR69" s="9">
        <v>1012</v>
      </c>
      <c r="CS69" s="9">
        <v>576</v>
      </c>
      <c r="CT69" s="20">
        <v>63765366000</v>
      </c>
      <c r="CU69" s="20">
        <f>CT69*VLOOKUP(H69,'R-CPI-U-RS'!$A$44:$P$54,16,FALSE)</f>
        <v>75235764033.088226</v>
      </c>
      <c r="CV69" s="9">
        <v>3198</v>
      </c>
      <c r="CW69" s="9" t="e">
        <v>#N/A</v>
      </c>
      <c r="CX69" s="9" t="e">
        <v>#N/A</v>
      </c>
      <c r="CY69" s="9" t="e">
        <v>#N/A</v>
      </c>
      <c r="CZ69" s="9" t="e">
        <v>#N/A</v>
      </c>
      <c r="DA69" s="11" t="e">
        <f t="shared" si="116"/>
        <v>#N/A</v>
      </c>
      <c r="DB69" s="11" t="e">
        <f t="shared" si="117"/>
        <v>#N/A</v>
      </c>
      <c r="DC69" s="11" t="e">
        <f t="shared" si="118"/>
        <v>#N/A</v>
      </c>
      <c r="DD69" s="11" t="e">
        <f t="shared" si="119"/>
        <v>#N/A</v>
      </c>
      <c r="DE69" s="9">
        <v>916178</v>
      </c>
      <c r="DF69" s="9">
        <v>681562</v>
      </c>
      <c r="DG69" s="9">
        <v>88</v>
      </c>
      <c r="DH69" s="9">
        <v>51</v>
      </c>
      <c r="DI69" s="9">
        <v>5268</v>
      </c>
      <c r="DJ69" s="9">
        <v>38467</v>
      </c>
      <c r="DK69" s="9">
        <v>75214</v>
      </c>
      <c r="DL69" s="9">
        <v>48292</v>
      </c>
      <c r="DM69" s="9">
        <v>77322</v>
      </c>
      <c r="DN69" s="9">
        <v>33020</v>
      </c>
      <c r="DO69" s="9">
        <v>27450</v>
      </c>
      <c r="DP69" s="9">
        <v>89632</v>
      </c>
      <c r="DQ69" s="9">
        <v>18534</v>
      </c>
      <c r="DR69" s="9">
        <v>80599</v>
      </c>
      <c r="DS69" s="9">
        <v>77314</v>
      </c>
      <c r="DT69" s="9">
        <v>46017</v>
      </c>
      <c r="DU69" s="9">
        <v>21591</v>
      </c>
      <c r="DV69" s="9">
        <v>148087</v>
      </c>
      <c r="DW69" s="9">
        <v>17259</v>
      </c>
      <c r="DX69" s="9">
        <v>76017</v>
      </c>
      <c r="DY69" s="9">
        <v>35884</v>
      </c>
      <c r="DZ69" s="9">
        <v>72</v>
      </c>
      <c r="EA69" s="9">
        <f t="shared" si="183"/>
        <v>113820</v>
      </c>
      <c r="EB69" s="9">
        <f t="shared" si="184"/>
        <v>108166</v>
      </c>
      <c r="EC69" s="9">
        <f t="shared" si="185"/>
        <v>203930</v>
      </c>
      <c r="ED69" s="9">
        <f t="shared" si="186"/>
        <v>169678</v>
      </c>
      <c r="EE69" s="9">
        <f t="shared" si="187"/>
        <v>163902</v>
      </c>
      <c r="EF69" s="9">
        <f t="shared" si="188"/>
        <v>156682</v>
      </c>
      <c r="EG69" s="11">
        <f t="shared" si="189"/>
        <v>0.12423350047698155</v>
      </c>
      <c r="EH69" s="11">
        <f t="shared" si="190"/>
        <v>0.1180622106184606</v>
      </c>
      <c r="EI69" s="11">
        <f t="shared" si="191"/>
        <v>0.22258775041531231</v>
      </c>
      <c r="EJ69" s="11">
        <f t="shared" si="192"/>
        <v>0.18520200223100752</v>
      </c>
      <c r="EK69" s="11">
        <f t="shared" si="193"/>
        <v>0.1788975504759992</v>
      </c>
      <c r="EL69" s="11">
        <f t="shared" si="194"/>
        <v>0.17101698578223881</v>
      </c>
      <c r="EM69" s="9" t="e">
        <v>#N/A</v>
      </c>
      <c r="EN69" s="9" t="e">
        <v>#N/A</v>
      </c>
      <c r="EO69" s="14" t="e">
        <f t="shared" si="120"/>
        <v>#N/A</v>
      </c>
      <c r="EP69" s="9">
        <v>729117</v>
      </c>
      <c r="EQ69" s="9">
        <v>681562</v>
      </c>
      <c r="ER69" s="11">
        <f t="shared" si="58"/>
        <v>6.5222728313837144E-2</v>
      </c>
      <c r="ES69" s="9">
        <v>106572</v>
      </c>
      <c r="ET69" s="9" t="e">
        <v>#N/A</v>
      </c>
      <c r="EU69" s="9" t="e">
        <v>#N/A</v>
      </c>
      <c r="EV69" s="9" t="e">
        <v>#N/A</v>
      </c>
      <c r="EW69" s="9" t="e">
        <v>#N/A</v>
      </c>
      <c r="EX69" s="9" t="e">
        <v>#N/A</v>
      </c>
      <c r="EY69" s="9" t="e">
        <v>#N/A</v>
      </c>
      <c r="EZ69" s="13" t="e">
        <f t="shared" si="121"/>
        <v>#N/A</v>
      </c>
      <c r="FA69" s="13" t="e">
        <f t="shared" si="122"/>
        <v>#N/A</v>
      </c>
      <c r="FB69" s="13" t="e">
        <f t="shared" si="123"/>
        <v>#N/A</v>
      </c>
      <c r="FC69" s="13" t="e">
        <f t="shared" si="124"/>
        <v>#N/A</v>
      </c>
      <c r="FD69" s="13" t="e">
        <f t="shared" si="125"/>
        <v>#N/A</v>
      </c>
      <c r="FE69" s="13" t="e">
        <f t="shared" si="126"/>
        <v>#N/A</v>
      </c>
      <c r="FF69" s="9">
        <v>267</v>
      </c>
      <c r="FG69" s="9">
        <v>148232</v>
      </c>
      <c r="FH69" s="9">
        <v>1281</v>
      </c>
      <c r="FI69" s="9">
        <v>25699</v>
      </c>
      <c r="FJ69" s="9">
        <v>1046</v>
      </c>
      <c r="FK69" s="9">
        <f t="shared" si="59"/>
        <v>148499</v>
      </c>
      <c r="FL69" s="9">
        <f t="shared" si="60"/>
        <v>26980</v>
      </c>
      <c r="FM69" s="9">
        <f t="shared" si="61"/>
        <v>1046</v>
      </c>
      <c r="FN69" s="9">
        <v>469814</v>
      </c>
      <c r="FO69" s="9">
        <v>166839</v>
      </c>
      <c r="FP69" s="9">
        <v>446460</v>
      </c>
      <c r="FQ69" s="9">
        <f t="shared" si="62"/>
        <v>302975</v>
      </c>
      <c r="FR69" s="8" t="e">
        <v>#N/A</v>
      </c>
      <c r="FS69" s="8" t="e">
        <v>#N/A</v>
      </c>
      <c r="FT69" s="13" t="e">
        <f t="shared" si="127"/>
        <v>#N/A</v>
      </c>
      <c r="FU69" s="8" t="e">
        <v>#N/A</v>
      </c>
      <c r="FV69" s="8" t="e">
        <v>#N/A</v>
      </c>
      <c r="FW69" s="8" t="e">
        <v>#N/A</v>
      </c>
      <c r="FX69" s="13" t="e">
        <f t="shared" si="128"/>
        <v>#N/A</v>
      </c>
      <c r="FY69" s="13" t="e">
        <f t="shared" si="129"/>
        <v>#N/A</v>
      </c>
      <c r="FZ69" s="17" t="e">
        <v>#N/A</v>
      </c>
      <c r="GA69" s="17" t="e">
        <v>#N/A</v>
      </c>
      <c r="GB69" s="17" t="e">
        <v>#N/A</v>
      </c>
      <c r="GC69" s="17" t="e">
        <v>#N/A</v>
      </c>
      <c r="GD69" s="17" t="e">
        <v>#N/A</v>
      </c>
      <c r="GE69" s="13" t="e">
        <f t="shared" si="63"/>
        <v>#N/A</v>
      </c>
      <c r="GF69" s="13" t="e">
        <f t="shared" si="64"/>
        <v>#N/A</v>
      </c>
      <c r="GG69" s="13" t="e">
        <f t="shared" si="65"/>
        <v>#N/A</v>
      </c>
      <c r="GH69" s="13" t="e">
        <f t="shared" si="66"/>
        <v>#N/A</v>
      </c>
      <c r="GI69" s="13" t="e">
        <f t="shared" si="67"/>
        <v>#N/A</v>
      </c>
      <c r="GJ69" t="e">
        <v>#N/A</v>
      </c>
      <c r="GK69" s="8" t="e">
        <v>#N/A</v>
      </c>
      <c r="GL69" s="8" t="e">
        <v>#N/A</v>
      </c>
      <c r="GM69" s="8" t="e">
        <v>#N/A</v>
      </c>
      <c r="GN69" s="8" t="e">
        <v>#N/A</v>
      </c>
      <c r="GO69" s="8" t="e">
        <v>#N/A</v>
      </c>
      <c r="GP69" s="13" t="e">
        <f t="shared" si="130"/>
        <v>#N/A</v>
      </c>
      <c r="GQ69" s="13" t="e">
        <f t="shared" si="131"/>
        <v>#N/A</v>
      </c>
      <c r="GR69" s="13" t="e">
        <f t="shared" si="132"/>
        <v>#N/A</v>
      </c>
      <c r="GS69" s="13" t="e">
        <f t="shared" si="133"/>
        <v>#N/A</v>
      </c>
      <c r="GT69" s="13" t="e">
        <f t="shared" si="134"/>
        <v>#N/A</v>
      </c>
      <c r="GU69" s="21">
        <v>342899.25103922701</v>
      </c>
      <c r="GV69" s="21">
        <f>GU69*VLOOKUP(H69,'R-CPI-U-RS'!$A$44:$O$54,15,FALSE)</f>
        <v>416467.7090484309</v>
      </c>
      <c r="GW69" s="9">
        <v>1942</v>
      </c>
      <c r="GX69" s="9">
        <v>36</v>
      </c>
      <c r="GY69" s="9">
        <v>43</v>
      </c>
      <c r="GZ69" s="9">
        <v>5673</v>
      </c>
      <c r="HA69" s="9">
        <f t="shared" si="69"/>
        <v>5752</v>
      </c>
      <c r="HB69" s="8" t="e">
        <v>#N/A</v>
      </c>
      <c r="HC69" s="8" t="e">
        <v>#N/A</v>
      </c>
      <c r="HD69" s="8" t="e">
        <v>#N/A</v>
      </c>
      <c r="HE69" s="8" t="e">
        <v>#N/A</v>
      </c>
      <c r="HF69" s="8" t="e">
        <v>#N/A</v>
      </c>
      <c r="HG69" s="13" t="e">
        <f t="shared" si="135"/>
        <v>#N/A</v>
      </c>
      <c r="HH69" s="13" t="e">
        <f t="shared" si="179"/>
        <v>#N/A</v>
      </c>
      <c r="HI69" s="13" t="e">
        <f t="shared" si="180"/>
        <v>#N/A</v>
      </c>
      <c r="HJ69" s="13" t="e">
        <f t="shared" si="181"/>
        <v>#N/A</v>
      </c>
      <c r="HK69" s="13" t="e">
        <f t="shared" si="182"/>
        <v>#N/A</v>
      </c>
      <c r="HL69" s="5" t="e">
        <v>#N/A</v>
      </c>
      <c r="HM69" s="5" t="e">
        <f>HL69*VLOOKUP(H69,'R-CPI-U-RS'!$A$44:$O$54,15,FALSE)</f>
        <v>#N/A</v>
      </c>
      <c r="HN69" s="17" t="e">
        <v>#N/A</v>
      </c>
      <c r="HO69" s="17" t="e">
        <v>#N/A</v>
      </c>
      <c r="HP69" s="17" t="e">
        <v>#N/A</v>
      </c>
      <c r="HQ69" s="17" t="e">
        <v>#N/A</v>
      </c>
      <c r="HR69" s="17" t="e">
        <v>#N/A</v>
      </c>
      <c r="HS69" s="17" t="e">
        <v>#N/A</v>
      </c>
      <c r="HT69" s="13" t="e">
        <f t="shared" si="136"/>
        <v>#N/A</v>
      </c>
      <c r="HU69" s="13" t="e">
        <f t="shared" si="137"/>
        <v>#N/A</v>
      </c>
      <c r="HV69" s="13" t="e">
        <f t="shared" si="138"/>
        <v>#N/A</v>
      </c>
      <c r="HW69" s="13" t="e">
        <f t="shared" si="139"/>
        <v>#N/A</v>
      </c>
      <c r="HX69" s="13" t="e">
        <f t="shared" si="140"/>
        <v>#N/A</v>
      </c>
      <c r="HY69" s="13" t="e">
        <f t="shared" si="141"/>
        <v>#N/A</v>
      </c>
      <c r="HZ69" s="13" t="e">
        <v>#N/A</v>
      </c>
      <c r="IA69" s="17" t="e">
        <v>#N/A</v>
      </c>
      <c r="IB69" s="17" t="e">
        <v>#N/A</v>
      </c>
      <c r="IC69" s="17" t="e">
        <v>#N/A</v>
      </c>
      <c r="ID69" s="17" t="e">
        <v>#N/A</v>
      </c>
      <c r="IE69" s="17" t="e">
        <v>#N/A</v>
      </c>
      <c r="IF69" s="17" t="e">
        <v>#N/A</v>
      </c>
      <c r="IG69" s="13" t="e">
        <f t="shared" si="142"/>
        <v>#N/A</v>
      </c>
      <c r="IH69" s="13" t="e">
        <f t="shared" si="143"/>
        <v>#N/A</v>
      </c>
      <c r="II69" s="13" t="e">
        <f t="shared" si="144"/>
        <v>#N/A</v>
      </c>
      <c r="IJ69" s="13" t="e">
        <f t="shared" si="145"/>
        <v>#N/A</v>
      </c>
      <c r="IK69" s="13" t="e">
        <f t="shared" si="146"/>
        <v>#N/A</v>
      </c>
      <c r="IL69" s="13" t="e">
        <f t="shared" si="147"/>
        <v>#N/A</v>
      </c>
      <c r="IM69" s="13" t="e">
        <v>#N/A</v>
      </c>
      <c r="IN69" s="17" t="e">
        <v>#N/A</v>
      </c>
      <c r="IO69" s="17" t="e">
        <v>#N/A</v>
      </c>
      <c r="IP69" s="17" t="e">
        <v>#N/A</v>
      </c>
      <c r="IQ69" s="17" t="e">
        <v>#N/A</v>
      </c>
      <c r="IR69" s="17" t="e">
        <v>#N/A</v>
      </c>
      <c r="IS69" s="17" t="e">
        <v>#N/A</v>
      </c>
      <c r="IT69" s="17" t="e">
        <v>#N/A</v>
      </c>
      <c r="IU69" s="13" t="e">
        <f t="shared" si="148"/>
        <v>#N/A</v>
      </c>
      <c r="IV69" s="13" t="e">
        <f t="shared" si="149"/>
        <v>#N/A</v>
      </c>
      <c r="IW69" s="13" t="e">
        <f t="shared" si="150"/>
        <v>#N/A</v>
      </c>
      <c r="IX69" s="13" t="e">
        <f t="shared" si="151"/>
        <v>#N/A</v>
      </c>
      <c r="IY69" s="13" t="e">
        <f t="shared" si="152"/>
        <v>#N/A</v>
      </c>
      <c r="IZ69" s="13" t="e">
        <f t="shared" si="153"/>
        <v>#N/A</v>
      </c>
      <c r="JA69" s="17" t="e">
        <v>#N/A</v>
      </c>
      <c r="JB69" s="17" t="e">
        <v>#N/A</v>
      </c>
      <c r="JC69" s="17" t="e">
        <v>#N/A</v>
      </c>
      <c r="JD69" s="17" t="e">
        <v>#N/A</v>
      </c>
      <c r="JE69" s="17" t="e">
        <v>#N/A</v>
      </c>
      <c r="JF69" s="17" t="e">
        <v>#N/A</v>
      </c>
      <c r="JG69" s="17" t="e">
        <v>#N/A</v>
      </c>
      <c r="JH69" s="13" t="e">
        <f t="shared" si="74"/>
        <v>#N/A</v>
      </c>
      <c r="JI69" s="13" t="e">
        <f t="shared" si="75"/>
        <v>#N/A</v>
      </c>
      <c r="JJ69" s="13" t="e">
        <f t="shared" si="76"/>
        <v>#N/A</v>
      </c>
      <c r="JK69" s="13" t="e">
        <f t="shared" si="77"/>
        <v>#N/A</v>
      </c>
      <c r="JL69" s="13" t="e">
        <f t="shared" si="78"/>
        <v>#N/A</v>
      </c>
      <c r="JM69" s="13" t="e">
        <f t="shared" si="79"/>
        <v>#N/A</v>
      </c>
      <c r="JN69" s="1">
        <v>46</v>
      </c>
      <c r="JO69" s="1">
        <v>29</v>
      </c>
      <c r="JP69" s="1">
        <v>8</v>
      </c>
      <c r="JQ69" s="1">
        <v>7</v>
      </c>
      <c r="JR69" s="1">
        <v>1</v>
      </c>
      <c r="JS69" s="1">
        <v>1</v>
      </c>
      <c r="JT69" s="11">
        <f t="shared" si="80"/>
        <v>0.63043478260869568</v>
      </c>
      <c r="JU69" s="11">
        <f t="shared" si="81"/>
        <v>0.17391304347826086</v>
      </c>
      <c r="JV69" s="11">
        <f t="shared" si="82"/>
        <v>0.15217391304347827</v>
      </c>
      <c r="JW69" s="11">
        <f t="shared" si="83"/>
        <v>2.1739130434782608E-2</v>
      </c>
      <c r="JX69" s="11">
        <f t="shared" si="84"/>
        <v>2.1739130434782608E-2</v>
      </c>
      <c r="JY69" s="29">
        <f>(JN69/J69)*100000</f>
        <v>3.5889217786696332</v>
      </c>
      <c r="JZ69" s="9">
        <v>25496989</v>
      </c>
      <c r="KA69" s="9">
        <v>10255520</v>
      </c>
      <c r="KB69" s="9"/>
      <c r="KC69" s="9"/>
      <c r="KD69" s="9"/>
      <c r="KE69" s="9"/>
      <c r="KF69" s="9">
        <v>152455</v>
      </c>
      <c r="KG69" s="9"/>
      <c r="KH69" s="9">
        <f t="shared" si="85"/>
        <v>10407975</v>
      </c>
      <c r="KI69" s="9">
        <f t="shared" si="86"/>
        <v>0</v>
      </c>
      <c r="KJ69" s="9">
        <f t="shared" si="87"/>
        <v>35904964</v>
      </c>
      <c r="KK69" t="e">
        <v>#N/A</v>
      </c>
      <c r="KL69" s="8" t="e">
        <v>#N/A</v>
      </c>
      <c r="KM69" s="8" t="e">
        <v>#N/A</v>
      </c>
      <c r="KN69" s="8" t="e">
        <v>#N/A</v>
      </c>
      <c r="KO69" s="8" t="e">
        <v>#N/A</v>
      </c>
      <c r="KP69" s="8" t="e">
        <v>#N/A</v>
      </c>
      <c r="KQ69" s="8" t="e">
        <v>#N/A</v>
      </c>
      <c r="KR69" s="8" t="e">
        <v>#N/A</v>
      </c>
      <c r="KS69" s="8" t="e">
        <v>#N/A</v>
      </c>
      <c r="KT69" s="13" t="e">
        <f t="shared" si="154"/>
        <v>#N/A</v>
      </c>
      <c r="KU69" s="13" t="e">
        <f t="shared" si="155"/>
        <v>#N/A</v>
      </c>
      <c r="KV69" s="13" t="e">
        <f t="shared" si="156"/>
        <v>#N/A</v>
      </c>
      <c r="KW69" s="13" t="e">
        <f t="shared" si="157"/>
        <v>#N/A</v>
      </c>
      <c r="KX69" s="17" t="e">
        <v>#N/A</v>
      </c>
      <c r="KY69" s="15" t="e">
        <f t="shared" si="158"/>
        <v>#N/A</v>
      </c>
      <c r="KZ69" s="8" t="e">
        <v>#N/A</v>
      </c>
      <c r="LA69" s="8" t="e">
        <v>#N/A</v>
      </c>
      <c r="LB69" s="8" t="e">
        <v>#N/A</v>
      </c>
      <c r="LC69" s="8" t="e">
        <v>#N/A</v>
      </c>
      <c r="LD69" s="8" t="e">
        <v>#N/A</v>
      </c>
      <c r="LE69" s="8" t="e">
        <v>#N/A</v>
      </c>
      <c r="LF69" s="13" t="e">
        <f t="shared" si="159"/>
        <v>#N/A</v>
      </c>
      <c r="LG69" s="13" t="e">
        <f t="shared" si="160"/>
        <v>#N/A</v>
      </c>
      <c r="LH69" s="13" t="e">
        <f t="shared" si="161"/>
        <v>#N/A</v>
      </c>
      <c r="LI69" s="13" t="e">
        <f t="shared" si="162"/>
        <v>#N/A</v>
      </c>
      <c r="LJ69" s="13" t="e">
        <f t="shared" si="163"/>
        <v>#N/A</v>
      </c>
      <c r="LK69" s="17" t="e">
        <v>#N/A</v>
      </c>
      <c r="LL69" s="17" t="e">
        <v>#N/A</v>
      </c>
      <c r="LM69" s="13" t="e">
        <f t="shared" si="195"/>
        <v>#N/A</v>
      </c>
      <c r="LN69" s="27" t="e">
        <v>#N/A</v>
      </c>
      <c r="LO69" s="27" t="e">
        <v>#N/A</v>
      </c>
      <c r="LP69" s="27" t="e">
        <v>#N/A</v>
      </c>
      <c r="LQ69" s="27" t="e">
        <v>#N/A</v>
      </c>
      <c r="LR69" s="27" t="e">
        <v>#N/A</v>
      </c>
      <c r="LS69" s="11" t="e">
        <f t="shared" si="90"/>
        <v>#N/A</v>
      </c>
      <c r="LT69" s="11" t="e">
        <f t="shared" si="91"/>
        <v>#N/A</v>
      </c>
      <c r="LU69" s="11" t="e">
        <f t="shared" si="92"/>
        <v>#N/A</v>
      </c>
      <c r="LV69" s="11" t="e">
        <f t="shared" si="93"/>
        <v>#N/A</v>
      </c>
      <c r="LW69" s="11" t="e">
        <f t="shared" si="94"/>
        <v>#N/A</v>
      </c>
      <c r="LX69" s="25">
        <v>554.03390195010002</v>
      </c>
      <c r="LY69" s="25">
        <v>364.52016405090001</v>
      </c>
      <c r="LZ69" s="25">
        <v>189.51373789920001</v>
      </c>
      <c r="MA69" s="25">
        <v>2313.1526707826401</v>
      </c>
      <c r="MB69" s="22">
        <v>0.65793837302709202</v>
      </c>
      <c r="MC69" s="22">
        <v>0.97611904195261301</v>
      </c>
      <c r="MD69" s="1">
        <v>366</v>
      </c>
      <c r="ME69" s="1">
        <v>206</v>
      </c>
      <c r="MF69" s="1">
        <v>158</v>
      </c>
      <c r="MG69" s="1">
        <v>1</v>
      </c>
      <c r="MH69" s="1">
        <v>1</v>
      </c>
      <c r="MI69" s="1">
        <v>0</v>
      </c>
      <c r="MJ69" s="11">
        <f t="shared" si="95"/>
        <v>0.56284153005464477</v>
      </c>
      <c r="MK69" s="11">
        <f t="shared" si="96"/>
        <v>0.43169398907103823</v>
      </c>
      <c r="ML69" s="11">
        <f t="shared" si="97"/>
        <v>2.7322404371584699E-3</v>
      </c>
      <c r="MM69" s="11">
        <f t="shared" si="98"/>
        <v>2.7322404371584699E-3</v>
      </c>
      <c r="MN69" s="11">
        <f t="shared" si="99"/>
        <v>0</v>
      </c>
      <c r="MO69" s="26" t="e">
        <v>#N/A</v>
      </c>
      <c r="MP69" s="26" t="e">
        <v>#N/A</v>
      </c>
      <c r="MQ69" s="26" t="e">
        <v>#N/A</v>
      </c>
      <c r="MR69" s="26" t="e">
        <v>#N/A</v>
      </c>
      <c r="MS69" s="9">
        <v>108825.217</v>
      </c>
      <c r="MT69" s="9">
        <v>5.16</v>
      </c>
      <c r="MU69" s="9">
        <v>2130.9870000000001</v>
      </c>
      <c r="MV69" s="9">
        <v>514917.82354000001</v>
      </c>
      <c r="MW69" s="9">
        <v>625879.18753999996</v>
      </c>
      <c r="MX69" s="13">
        <v>4.9000000000000002E-2</v>
      </c>
      <c r="MY69" s="13">
        <v>8.9499999999999996E-2</v>
      </c>
      <c r="MZ69" s="13">
        <v>0.13250000000000001</v>
      </c>
      <c r="NA69" s="13">
        <v>7.6999999999999999E-2</v>
      </c>
      <c r="NB69" s="13">
        <v>0.27699999999999997</v>
      </c>
      <c r="NC69" s="8">
        <v>1965</v>
      </c>
      <c r="ND69" s="8">
        <v>2269</v>
      </c>
      <c r="NE69" s="8">
        <v>643</v>
      </c>
      <c r="NF69" s="8">
        <v>1128</v>
      </c>
      <c r="NG69" s="8">
        <v>4678</v>
      </c>
      <c r="NH69" s="38">
        <f t="shared" si="100"/>
        <v>0.18393709632125807</v>
      </c>
      <c r="NI69" s="38">
        <f t="shared" si="101"/>
        <v>0.21239352241879622</v>
      </c>
      <c r="NJ69" s="38">
        <f t="shared" si="102"/>
        <v>6.0189085462884956E-2</v>
      </c>
      <c r="NK69" s="38">
        <f t="shared" si="103"/>
        <v>0.10558831788823364</v>
      </c>
      <c r="NL69" s="38">
        <f t="shared" si="104"/>
        <v>0.43789197790882711</v>
      </c>
      <c r="NM69" s="8" t="e">
        <v>#N/A</v>
      </c>
      <c r="NN69" s="8" t="e">
        <v>#N/A</v>
      </c>
      <c r="NO69" s="11" t="e">
        <f t="shared" si="105"/>
        <v>#N/A</v>
      </c>
      <c r="NP69" s="13">
        <v>0.21299999999999999</v>
      </c>
      <c r="NQ69" s="13">
        <v>0.16600000000000001</v>
      </c>
      <c r="NR69" s="13" t="e">
        <v>#N/A</v>
      </c>
      <c r="NS69" s="9">
        <v>1550</v>
      </c>
      <c r="NT69" s="39">
        <v>122.20043</v>
      </c>
      <c r="NU69" s="8">
        <v>5302</v>
      </c>
      <c r="NV69" s="16">
        <v>418.85131000000001</v>
      </c>
      <c r="NW69" s="8" t="e">
        <v>#N/A</v>
      </c>
      <c r="NX69" s="25" t="e">
        <v>#N/A</v>
      </c>
      <c r="NY69" s="39" t="e">
        <v>#N/A</v>
      </c>
    </row>
    <row r="70" spans="1:389" x14ac:dyDescent="0.25">
      <c r="A70" s="3" t="s">
        <v>50</v>
      </c>
      <c r="B70" s="3" t="s">
        <v>5</v>
      </c>
      <c r="C70" s="3" t="s">
        <v>81</v>
      </c>
      <c r="D70" s="3" t="s">
        <v>97</v>
      </c>
      <c r="E70" s="3" t="s">
        <v>25</v>
      </c>
      <c r="F70" s="3" t="s">
        <v>26</v>
      </c>
      <c r="G70" s="3">
        <v>27053</v>
      </c>
      <c r="H70" s="3">
        <v>2021</v>
      </c>
      <c r="I70" s="3" t="str">
        <f t="shared" si="53"/>
        <v>Sum of 2021</v>
      </c>
      <c r="J70" s="8">
        <v>1270232</v>
      </c>
      <c r="K70" s="8">
        <v>1267416</v>
      </c>
      <c r="L70" s="8">
        <v>275897</v>
      </c>
      <c r="M70" s="8">
        <v>308913</v>
      </c>
      <c r="N70" s="8">
        <v>491505</v>
      </c>
      <c r="O70" s="8">
        <v>191101</v>
      </c>
      <c r="P70" s="13">
        <f t="shared" si="106"/>
        <v>0.21768464340043048</v>
      </c>
      <c r="Q70" s="13">
        <f t="shared" si="107"/>
        <v>0.24373449601393701</v>
      </c>
      <c r="R70" s="13">
        <f t="shared" si="108"/>
        <v>0.38780084834024503</v>
      </c>
      <c r="S70" s="13">
        <f t="shared" si="109"/>
        <v>0.15078001224538748</v>
      </c>
      <c r="T70" s="15">
        <v>37.4</v>
      </c>
      <c r="U70" s="15">
        <v>36.799999999999997</v>
      </c>
      <c r="V70" s="15">
        <v>38.200000000000003</v>
      </c>
      <c r="W70" s="17">
        <v>841042</v>
      </c>
      <c r="X70" s="17">
        <v>167327</v>
      </c>
      <c r="Y70" s="17">
        <v>88139</v>
      </c>
      <c r="Z70" s="17">
        <v>11651</v>
      </c>
      <c r="AA70" s="17">
        <v>68942</v>
      </c>
      <c r="AB70" s="17">
        <v>90315</v>
      </c>
      <c r="AC70" s="17">
        <v>426374</v>
      </c>
      <c r="AD70" s="13">
        <f t="shared" si="196"/>
        <v>0.66358796164795142</v>
      </c>
      <c r="AE70" s="13">
        <f t="shared" si="197"/>
        <v>0.13202216162649044</v>
      </c>
      <c r="AF70" s="13">
        <f t="shared" si="198"/>
        <v>6.9542281303060713E-2</v>
      </c>
      <c r="AG70" s="13">
        <f t="shared" si="199"/>
        <v>9.1927196753078706E-3</v>
      </c>
      <c r="AH70" s="13">
        <f t="shared" si="200"/>
        <v>5.4395715376798146E-2</v>
      </c>
      <c r="AI70" s="13">
        <f t="shared" si="201"/>
        <v>7.1259160370391414E-2</v>
      </c>
      <c r="AJ70" s="13">
        <f t="shared" si="202"/>
        <v>0.33641203835204858</v>
      </c>
      <c r="AK70" s="17">
        <v>532149</v>
      </c>
      <c r="AL70" s="17">
        <v>178063</v>
      </c>
      <c r="AM70" s="17">
        <v>179661</v>
      </c>
      <c r="AN70" s="17">
        <v>70923</v>
      </c>
      <c r="AO70" s="17">
        <v>103502</v>
      </c>
      <c r="AP70" s="13">
        <f t="shared" si="110"/>
        <v>0.33461117093144965</v>
      </c>
      <c r="AQ70" s="13">
        <f t="shared" si="164"/>
        <v>0.33761408928702302</v>
      </c>
      <c r="AR70" s="13">
        <f t="shared" si="165"/>
        <v>0.13327658231059347</v>
      </c>
      <c r="AS70" s="13">
        <f t="shared" si="166"/>
        <v>0.19449815747093388</v>
      </c>
      <c r="AT70" s="19">
        <v>2.34</v>
      </c>
      <c r="AU70" s="17">
        <v>1192289</v>
      </c>
      <c r="AV70" s="17">
        <v>989215</v>
      </c>
      <c r="AW70" s="17">
        <v>61229</v>
      </c>
      <c r="AX70" s="17">
        <v>34505</v>
      </c>
      <c r="AY70" s="17">
        <v>49383</v>
      </c>
      <c r="AZ70" s="17">
        <v>57957</v>
      </c>
      <c r="BA70" s="13">
        <f t="shared" si="167"/>
        <v>0.82967720074579232</v>
      </c>
      <c r="BB70" s="13">
        <f t="shared" si="168"/>
        <v>5.1354159939410664E-2</v>
      </c>
      <c r="BC70" s="13">
        <f t="shared" si="169"/>
        <v>2.8940131125926683E-2</v>
      </c>
      <c r="BD70" s="13">
        <f t="shared" si="170"/>
        <v>4.1418649337534773E-2</v>
      </c>
      <c r="BE70" s="13">
        <f t="shared" si="171"/>
        <v>4.8609858851335543E-2</v>
      </c>
      <c r="BF70" s="13">
        <f t="shared" si="9"/>
        <v>0.17032279925420765</v>
      </c>
      <c r="BG70" s="17">
        <v>1252072</v>
      </c>
      <c r="BH70" s="17">
        <v>1056272</v>
      </c>
      <c r="BI70" s="17">
        <v>118884</v>
      </c>
      <c r="BJ70" s="17">
        <v>46138</v>
      </c>
      <c r="BK70" s="17">
        <v>25604</v>
      </c>
      <c r="BL70" s="17">
        <v>5174</v>
      </c>
      <c r="BM70" s="13">
        <f t="shared" si="111"/>
        <v>0.84361921678625507</v>
      </c>
      <c r="BN70" s="13">
        <f t="shared" si="172"/>
        <v>9.4949811192966541E-2</v>
      </c>
      <c r="BO70" s="13">
        <f t="shared" si="173"/>
        <v>3.684931856953913E-2</v>
      </c>
      <c r="BP70" s="13">
        <f t="shared" si="174"/>
        <v>2.0449303234957732E-2</v>
      </c>
      <c r="BQ70" s="13">
        <f t="shared" si="175"/>
        <v>4.1323502162814918E-3</v>
      </c>
      <c r="BR70" s="13">
        <f t="shared" si="56"/>
        <v>0.15638078321374491</v>
      </c>
      <c r="BS70" s="17">
        <v>719143</v>
      </c>
      <c r="BT70" s="17">
        <v>356032</v>
      </c>
      <c r="BU70" s="17">
        <v>16985</v>
      </c>
      <c r="BV70" s="17">
        <v>175256</v>
      </c>
      <c r="BW70" s="13">
        <f t="shared" si="112"/>
        <v>0.56740880657968651</v>
      </c>
      <c r="BX70" s="13">
        <f t="shared" si="176"/>
        <v>0.28091171328119574</v>
      </c>
      <c r="BY70" s="13">
        <f t="shared" si="177"/>
        <v>1.3401282609656182E-2</v>
      </c>
      <c r="BZ70" s="13">
        <f t="shared" si="178"/>
        <v>0.13827819752946152</v>
      </c>
      <c r="CA70" s="13">
        <f t="shared" si="113"/>
        <v>0.43259119342031344</v>
      </c>
      <c r="CB70" s="8">
        <v>1244940</v>
      </c>
      <c r="CC70" s="8">
        <v>121311</v>
      </c>
      <c r="CD70" s="13">
        <f t="shared" si="114"/>
        <v>9.7443250277121793E-2</v>
      </c>
      <c r="CE70" s="8">
        <v>269974</v>
      </c>
      <c r="CF70" s="8">
        <v>26215</v>
      </c>
      <c r="CG70" s="13">
        <f t="shared" si="115"/>
        <v>9.7101943150081124E-2</v>
      </c>
      <c r="CH70" s="5">
        <v>84244</v>
      </c>
      <c r="CI70" s="5">
        <f>CH70*VLOOKUP(H70,'R-CPI-U-RS'!$A$44:$O$54,15,FALSE)</f>
        <v>97602.329659318639</v>
      </c>
      <c r="CJ70" s="5">
        <v>159334027</v>
      </c>
      <c r="CK70" s="5">
        <v>147253694</v>
      </c>
      <c r="CL70" s="9">
        <v>40630</v>
      </c>
      <c r="CM70" s="9">
        <v>22317</v>
      </c>
      <c r="CN70" s="9">
        <v>6405</v>
      </c>
      <c r="CO70" s="9">
        <v>4954</v>
      </c>
      <c r="CP70" s="9">
        <v>4084</v>
      </c>
      <c r="CQ70" s="9">
        <v>1479</v>
      </c>
      <c r="CR70" s="9">
        <v>930</v>
      </c>
      <c r="CS70" s="9">
        <v>534</v>
      </c>
      <c r="CT70" s="20">
        <v>68681126000</v>
      </c>
      <c r="CU70" s="20">
        <f>CT70*VLOOKUP(H70,'R-CPI-U-RS'!$A$44:$P$54,16,FALSE)</f>
        <v>77300676131.763535</v>
      </c>
      <c r="CV70" s="9">
        <v>3669</v>
      </c>
      <c r="CW70" s="9">
        <v>1092254</v>
      </c>
      <c r="CX70" s="9">
        <v>88977</v>
      </c>
      <c r="CY70" s="9">
        <v>38327</v>
      </c>
      <c r="CZ70" s="9">
        <v>24766</v>
      </c>
      <c r="DA70" s="11">
        <f t="shared" si="116"/>
        <v>0.87778906458446515</v>
      </c>
      <c r="DB70" s="11">
        <f t="shared" si="117"/>
        <v>7.150629578791376E-2</v>
      </c>
      <c r="DC70" s="11">
        <f t="shared" si="118"/>
        <v>3.0801463284482175E-2</v>
      </c>
      <c r="DD70" s="11">
        <f t="shared" si="119"/>
        <v>1.9903176343138925E-2</v>
      </c>
      <c r="DE70" s="9">
        <v>875266</v>
      </c>
      <c r="DF70" s="9">
        <v>681260</v>
      </c>
      <c r="DG70" s="9">
        <v>104</v>
      </c>
      <c r="DH70" s="9">
        <v>55</v>
      </c>
      <c r="DI70" s="9">
        <v>4718</v>
      </c>
      <c r="DJ70" s="9">
        <v>36188</v>
      </c>
      <c r="DK70" s="9">
        <v>74023</v>
      </c>
      <c r="DL70" s="9">
        <v>42912</v>
      </c>
      <c r="DM70" s="9">
        <v>73121</v>
      </c>
      <c r="DN70" s="9">
        <v>29576</v>
      </c>
      <c r="DO70" s="9">
        <v>28403</v>
      </c>
      <c r="DP70" s="9">
        <v>88621</v>
      </c>
      <c r="DQ70" s="9">
        <v>17927</v>
      </c>
      <c r="DR70" s="9">
        <v>77338</v>
      </c>
      <c r="DS70" s="9">
        <v>93267</v>
      </c>
      <c r="DT70" s="9">
        <v>44633</v>
      </c>
      <c r="DU70" s="9">
        <v>21102</v>
      </c>
      <c r="DV70" s="9">
        <v>146844</v>
      </c>
      <c r="DW70" s="9">
        <v>11840</v>
      </c>
      <c r="DX70" s="9">
        <v>52905</v>
      </c>
      <c r="DY70" s="9">
        <v>31659</v>
      </c>
      <c r="DZ70" s="9">
        <v>30</v>
      </c>
      <c r="EA70" s="9">
        <f t="shared" si="183"/>
        <v>110370</v>
      </c>
      <c r="EB70" s="9">
        <f t="shared" si="184"/>
        <v>106548</v>
      </c>
      <c r="EC70" s="9">
        <f t="shared" si="185"/>
        <v>215238</v>
      </c>
      <c r="ED70" s="9">
        <f t="shared" si="186"/>
        <v>167946</v>
      </c>
      <c r="EE70" s="9">
        <f t="shared" si="187"/>
        <v>150327</v>
      </c>
      <c r="EF70" s="9">
        <f t="shared" si="188"/>
        <v>124837</v>
      </c>
      <c r="EG70" s="11">
        <f t="shared" si="189"/>
        <v>0.1260988088192618</v>
      </c>
      <c r="EH70" s="11">
        <f t="shared" si="190"/>
        <v>0.12173213628771139</v>
      </c>
      <c r="EI70" s="11">
        <f t="shared" si="191"/>
        <v>0.2459115286095884</v>
      </c>
      <c r="EJ70" s="11">
        <f t="shared" si="192"/>
        <v>0.19187995420820642</v>
      </c>
      <c r="EK70" s="11">
        <f t="shared" si="193"/>
        <v>0.17175007369188339</v>
      </c>
      <c r="EL70" s="11">
        <f t="shared" si="194"/>
        <v>0.14262749838334859</v>
      </c>
      <c r="EM70" s="9">
        <v>1022868</v>
      </c>
      <c r="EN70" s="9">
        <v>733769</v>
      </c>
      <c r="EO70" s="14">
        <f t="shared" si="120"/>
        <v>0.71736431289276814</v>
      </c>
      <c r="EP70" s="9">
        <v>706999</v>
      </c>
      <c r="EQ70" s="9">
        <v>681260</v>
      </c>
      <c r="ER70" s="11">
        <f t="shared" si="58"/>
        <v>3.6405992087683289E-2</v>
      </c>
      <c r="ES70" s="9">
        <v>112460</v>
      </c>
      <c r="ET70" s="9">
        <v>886834</v>
      </c>
      <c r="EU70" s="9">
        <v>48319</v>
      </c>
      <c r="EV70" s="9">
        <v>136025</v>
      </c>
      <c r="EW70" s="9">
        <v>230868</v>
      </c>
      <c r="EX70" s="9">
        <v>174243</v>
      </c>
      <c r="EY70" s="9">
        <v>297379</v>
      </c>
      <c r="EZ70" s="13">
        <f t="shared" si="121"/>
        <v>5.4484830306460959E-2</v>
      </c>
      <c r="FA70" s="13">
        <f t="shared" si="122"/>
        <v>0.15338270747400304</v>
      </c>
      <c r="FB70" s="13">
        <f t="shared" si="123"/>
        <v>0.26032831397984291</v>
      </c>
      <c r="FC70" s="13">
        <f t="shared" si="124"/>
        <v>0.1964775820503048</v>
      </c>
      <c r="FD70" s="13">
        <f t="shared" si="125"/>
        <v>0.33532656618938833</v>
      </c>
      <c r="FE70" s="13">
        <f t="shared" si="126"/>
        <v>0.53180414823969313</v>
      </c>
      <c r="FF70" s="9">
        <v>233</v>
      </c>
      <c r="FG70" s="9">
        <v>145025</v>
      </c>
      <c r="FH70" s="9">
        <v>1382</v>
      </c>
      <c r="FI70" s="9">
        <v>24071</v>
      </c>
      <c r="FJ70" s="9">
        <v>1214</v>
      </c>
      <c r="FK70" s="9">
        <f t="shared" si="59"/>
        <v>145258</v>
      </c>
      <c r="FL70" s="9">
        <f t="shared" si="60"/>
        <v>25453</v>
      </c>
      <c r="FM70" s="9">
        <f t="shared" si="61"/>
        <v>1214</v>
      </c>
      <c r="FN70" s="9">
        <v>469763</v>
      </c>
      <c r="FO70" s="9">
        <v>172883</v>
      </c>
      <c r="FP70" s="9">
        <v>434847</v>
      </c>
      <c r="FQ70" s="9">
        <f t="shared" si="62"/>
        <v>296880</v>
      </c>
      <c r="FR70" s="8">
        <v>564668</v>
      </c>
      <c r="FS70" s="8">
        <v>32519</v>
      </c>
      <c r="FT70" s="13">
        <f t="shared" si="127"/>
        <v>5.7589592468494759E-2</v>
      </c>
      <c r="FU70" s="8">
        <v>532149</v>
      </c>
      <c r="FV70" s="8">
        <v>340705</v>
      </c>
      <c r="FW70" s="8">
        <v>191444</v>
      </c>
      <c r="FX70" s="13">
        <f t="shared" si="128"/>
        <v>0.640243615979735</v>
      </c>
      <c r="FY70" s="13">
        <f t="shared" si="129"/>
        <v>0.359756384020265</v>
      </c>
      <c r="FZ70" s="17">
        <v>97695</v>
      </c>
      <c r="GA70" s="17">
        <v>122918</v>
      </c>
      <c r="GB70" s="17">
        <v>142261</v>
      </c>
      <c r="GC70" s="17">
        <v>96326</v>
      </c>
      <c r="GD70" s="17">
        <v>105468</v>
      </c>
      <c r="GE70" s="13">
        <f t="shared" si="63"/>
        <v>0.17301316880007367</v>
      </c>
      <c r="GF70" s="13">
        <f t="shared" si="64"/>
        <v>0.21768189449375563</v>
      </c>
      <c r="GG70" s="13">
        <f t="shared" si="65"/>
        <v>0.25193742163536803</v>
      </c>
      <c r="GH70" s="13">
        <f t="shared" si="66"/>
        <v>0.17058873532766156</v>
      </c>
      <c r="GI70" s="13">
        <f t="shared" si="67"/>
        <v>0.18677877974314111</v>
      </c>
      <c r="GJ70">
        <v>1972</v>
      </c>
      <c r="GK70" s="8">
        <v>346293</v>
      </c>
      <c r="GL70" s="8">
        <v>30605</v>
      </c>
      <c r="GM70" s="8">
        <v>39795</v>
      </c>
      <c r="GN70" s="8">
        <v>146153</v>
      </c>
      <c r="GO70" s="8">
        <v>1822</v>
      </c>
      <c r="GP70" s="13">
        <f t="shared" si="130"/>
        <v>0.61326832758364203</v>
      </c>
      <c r="GQ70" s="13">
        <f t="shared" si="131"/>
        <v>5.4199990082668043E-2</v>
      </c>
      <c r="GR70" s="13">
        <f t="shared" si="132"/>
        <v>7.0475040200613459E-2</v>
      </c>
      <c r="GS70" s="13">
        <f t="shared" si="133"/>
        <v>0.25882996734364261</v>
      </c>
      <c r="GT70" s="13">
        <f t="shared" si="134"/>
        <v>3.226674789433791E-3</v>
      </c>
      <c r="GU70" s="21">
        <v>387976.256572299</v>
      </c>
      <c r="GV70" s="21">
        <f>GU70*VLOOKUP(H70,'R-CPI-U-RS'!$A$44:$O$54,15,FALSE)</f>
        <v>449496.53974120313</v>
      </c>
      <c r="GW70" s="9">
        <v>2091</v>
      </c>
      <c r="GX70" s="9">
        <v>36</v>
      </c>
      <c r="GY70" s="9">
        <v>49</v>
      </c>
      <c r="GZ70" s="9">
        <v>5729</v>
      </c>
      <c r="HA70" s="9">
        <f t="shared" si="69"/>
        <v>5814</v>
      </c>
      <c r="HB70" s="8">
        <v>35797</v>
      </c>
      <c r="HC70" s="8">
        <v>109575</v>
      </c>
      <c r="HD70" s="8">
        <v>129723</v>
      </c>
      <c r="HE70" s="8">
        <v>250951</v>
      </c>
      <c r="HF70" s="8">
        <v>6103</v>
      </c>
      <c r="HG70" s="13">
        <f t="shared" si="135"/>
        <v>6.7268753676132068E-2</v>
      </c>
      <c r="HH70" s="13">
        <f t="shared" si="179"/>
        <v>0.20591037472587564</v>
      </c>
      <c r="HI70" s="13">
        <f t="shared" si="180"/>
        <v>0.24377195108888675</v>
      </c>
      <c r="HJ70" s="13">
        <f t="shared" si="181"/>
        <v>0.47158032806601158</v>
      </c>
      <c r="HK70" s="13">
        <f t="shared" si="182"/>
        <v>1.1468592443093945E-2</v>
      </c>
      <c r="HL70" s="5">
        <v>1454</v>
      </c>
      <c r="HM70" s="5">
        <f>HL70*VLOOKUP(H70,'R-CPI-U-RS'!$A$44:$O$54,15,FALSE)</f>
        <v>1684.556613226453</v>
      </c>
      <c r="HN70" s="17">
        <v>71336</v>
      </c>
      <c r="HO70" s="17">
        <v>128359</v>
      </c>
      <c r="HP70" s="17">
        <v>69151</v>
      </c>
      <c r="HQ70" s="17">
        <v>28555</v>
      </c>
      <c r="HR70" s="17">
        <v>41131</v>
      </c>
      <c r="HS70" s="17">
        <v>2173</v>
      </c>
      <c r="HT70" s="13">
        <f t="shared" si="136"/>
        <v>0.20937761406495356</v>
      </c>
      <c r="HU70" s="13">
        <f t="shared" si="137"/>
        <v>0.37674527817319969</v>
      </c>
      <c r="HV70" s="13">
        <f t="shared" si="138"/>
        <v>0.20296444137890551</v>
      </c>
      <c r="HW70" s="13">
        <f t="shared" si="139"/>
        <v>8.3811508489749192E-2</v>
      </c>
      <c r="HX70" s="13">
        <f t="shared" si="140"/>
        <v>0.12072320629283398</v>
      </c>
      <c r="HY70" s="13">
        <f t="shared" si="141"/>
        <v>6.3779516003580807E-3</v>
      </c>
      <c r="HZ70" s="13">
        <v>0.17399999999999999</v>
      </c>
      <c r="IA70" s="17">
        <v>4891</v>
      </c>
      <c r="IB70" s="17">
        <v>39094</v>
      </c>
      <c r="IC70" s="17">
        <v>49113</v>
      </c>
      <c r="ID70" s="17">
        <v>30513</v>
      </c>
      <c r="IE70" s="17">
        <v>59257</v>
      </c>
      <c r="IF70" s="17">
        <v>8576</v>
      </c>
      <c r="IG70" s="13">
        <f t="shared" si="142"/>
        <v>2.5547940912224985E-2</v>
      </c>
      <c r="IH70" s="13">
        <f t="shared" si="143"/>
        <v>0.20420592967133991</v>
      </c>
      <c r="II70" s="13">
        <f t="shared" si="144"/>
        <v>0.25653977142140783</v>
      </c>
      <c r="IJ70" s="13">
        <f t="shared" si="145"/>
        <v>0.15938342282860785</v>
      </c>
      <c r="IK70" s="13">
        <f t="shared" si="146"/>
        <v>0.30952654562169618</v>
      </c>
      <c r="IL70" s="13">
        <f t="shared" si="147"/>
        <v>4.4796389544723259E-2</v>
      </c>
      <c r="IM70" s="13">
        <v>0.29600000000000004</v>
      </c>
      <c r="IN70" s="17">
        <v>821586</v>
      </c>
      <c r="IO70" s="17">
        <v>501367</v>
      </c>
      <c r="IP70" s="17">
        <v>54314</v>
      </c>
      <c r="IQ70" s="17">
        <v>21083</v>
      </c>
      <c r="IR70" s="17">
        <v>16018</v>
      </c>
      <c r="IS70" s="17">
        <v>17482</v>
      </c>
      <c r="IT70" s="17">
        <v>211322</v>
      </c>
      <c r="IU70" s="13">
        <f t="shared" si="148"/>
        <v>0.61024287171397762</v>
      </c>
      <c r="IV70" s="13">
        <f t="shared" si="149"/>
        <v>6.6108721424172276E-2</v>
      </c>
      <c r="IW70" s="13">
        <f t="shared" si="150"/>
        <v>2.5661342817428729E-2</v>
      </c>
      <c r="IX70" s="13">
        <f t="shared" si="151"/>
        <v>1.949643737843634E-2</v>
      </c>
      <c r="IY70" s="13">
        <f t="shared" si="152"/>
        <v>2.1278356739282314E-2</v>
      </c>
      <c r="IZ70" s="13">
        <f t="shared" si="153"/>
        <v>0.25721226992670276</v>
      </c>
      <c r="JA70" s="17">
        <v>821586</v>
      </c>
      <c r="JB70" s="17">
        <v>501367</v>
      </c>
      <c r="JC70" s="17">
        <v>54314</v>
      </c>
      <c r="JD70" s="17">
        <v>21083</v>
      </c>
      <c r="JE70" s="17">
        <v>21547</v>
      </c>
      <c r="JF70" s="17">
        <v>11953</v>
      </c>
      <c r="JG70" s="17">
        <v>211322</v>
      </c>
      <c r="JH70" s="13">
        <f t="shared" si="74"/>
        <v>0.61024287171397762</v>
      </c>
      <c r="JI70" s="13">
        <f t="shared" si="75"/>
        <v>6.6108721424172276E-2</v>
      </c>
      <c r="JJ70" s="13">
        <f t="shared" si="76"/>
        <v>2.5661342817428729E-2</v>
      </c>
      <c r="JK70" s="13">
        <f t="shared" si="77"/>
        <v>2.6226104144909966E-2</v>
      </c>
      <c r="JL70" s="13">
        <f t="shared" si="78"/>
        <v>1.454868997280869E-2</v>
      </c>
      <c r="JM70" s="13">
        <f t="shared" si="79"/>
        <v>0.25721226992670276</v>
      </c>
      <c r="JN70" s="1">
        <v>74</v>
      </c>
      <c r="JO70" s="1">
        <v>38</v>
      </c>
      <c r="JP70" s="1">
        <v>13</v>
      </c>
      <c r="JQ70" s="1">
        <v>20</v>
      </c>
      <c r="JR70" s="1">
        <v>0</v>
      </c>
      <c r="JS70" s="1">
        <v>2</v>
      </c>
      <c r="JT70" s="11">
        <f t="shared" si="80"/>
        <v>0.51351351351351349</v>
      </c>
      <c r="JU70" s="11">
        <f t="shared" si="81"/>
        <v>0.17567567567567569</v>
      </c>
      <c r="JV70" s="11">
        <f t="shared" si="82"/>
        <v>0.27027027027027029</v>
      </c>
      <c r="JW70" s="11">
        <f t="shared" si="83"/>
        <v>0</v>
      </c>
      <c r="JX70" s="11">
        <f t="shared" si="84"/>
        <v>2.7027027027027029E-2</v>
      </c>
      <c r="JY70" s="29">
        <f>(JN70/J70)*100000</f>
        <v>5.8257074298238436</v>
      </c>
      <c r="JZ70" s="9">
        <v>22137142</v>
      </c>
      <c r="KA70" s="9">
        <v>10673554</v>
      </c>
      <c r="KB70" s="9"/>
      <c r="KC70" s="9"/>
      <c r="KD70" s="9"/>
      <c r="KE70" s="9"/>
      <c r="KF70" s="9">
        <v>50433</v>
      </c>
      <c r="KG70" s="9"/>
      <c r="KH70" s="9">
        <f t="shared" si="85"/>
        <v>10723987</v>
      </c>
      <c r="KI70" s="9">
        <f t="shared" si="86"/>
        <v>0</v>
      </c>
      <c r="KJ70" s="9">
        <f t="shared" si="87"/>
        <v>32861129</v>
      </c>
      <c r="KK70" t="e">
        <v>#N/A</v>
      </c>
      <c r="KL70" s="8" t="e">
        <v>#N/A</v>
      </c>
      <c r="KM70" s="8" t="e">
        <v>#N/A</v>
      </c>
      <c r="KN70" s="8" t="e">
        <v>#N/A</v>
      </c>
      <c r="KO70" s="8">
        <v>464469</v>
      </c>
      <c r="KP70" s="8">
        <v>123573</v>
      </c>
      <c r="KQ70" s="8">
        <v>229915</v>
      </c>
      <c r="KR70" s="8">
        <v>97992</v>
      </c>
      <c r="KS70" s="8">
        <v>12989</v>
      </c>
      <c r="KT70" s="13">
        <f t="shared" si="154"/>
        <v>0.2660522015462819</v>
      </c>
      <c r="KU70" s="13">
        <f t="shared" si="155"/>
        <v>0.49500612527423787</v>
      </c>
      <c r="KV70" s="13">
        <f t="shared" si="156"/>
        <v>0.21097640531445586</v>
      </c>
      <c r="KW70" s="13">
        <f t="shared" si="157"/>
        <v>2.796526786502436E-2</v>
      </c>
      <c r="KX70" s="17">
        <v>9902055</v>
      </c>
      <c r="KY70" s="15">
        <f t="shared" si="158"/>
        <v>21.319086957364217</v>
      </c>
      <c r="KZ70" s="8">
        <v>671495</v>
      </c>
      <c r="LA70" s="8">
        <v>27837</v>
      </c>
      <c r="LB70" s="8">
        <v>161630</v>
      </c>
      <c r="LC70" s="8">
        <v>311847</v>
      </c>
      <c r="LD70" s="8">
        <v>114765</v>
      </c>
      <c r="LE70" s="8">
        <v>55416</v>
      </c>
      <c r="LF70" s="13">
        <f t="shared" si="159"/>
        <v>4.1455260277440634E-2</v>
      </c>
      <c r="LG70" s="13">
        <f t="shared" si="160"/>
        <v>0.24070171780876998</v>
      </c>
      <c r="LH70" s="13">
        <f t="shared" si="161"/>
        <v>0.46440703207023137</v>
      </c>
      <c r="LI70" s="13">
        <f t="shared" si="162"/>
        <v>0.17090968659483691</v>
      </c>
      <c r="LJ70" s="13">
        <f t="shared" si="163"/>
        <v>8.2526303248721136E-2</v>
      </c>
      <c r="LK70" s="17" t="e">
        <v>#N/A</v>
      </c>
      <c r="LL70" s="17" t="e">
        <v>#N/A</v>
      </c>
      <c r="LM70" s="13" t="e">
        <f t="shared" si="195"/>
        <v>#N/A</v>
      </c>
      <c r="LN70" s="27" t="e">
        <v>#N/A</v>
      </c>
      <c r="LO70" s="27" t="e">
        <v>#N/A</v>
      </c>
      <c r="LP70" s="27" t="e">
        <v>#N/A</v>
      </c>
      <c r="LQ70" s="27" t="e">
        <v>#N/A</v>
      </c>
      <c r="LR70" s="27" t="e">
        <v>#N/A</v>
      </c>
      <c r="LS70" s="11" t="e">
        <f t="shared" si="90"/>
        <v>#N/A</v>
      </c>
      <c r="LT70" s="11" t="e">
        <f t="shared" si="91"/>
        <v>#N/A</v>
      </c>
      <c r="LU70" s="11" t="e">
        <f t="shared" si="92"/>
        <v>#N/A</v>
      </c>
      <c r="LV70" s="11" t="e">
        <f t="shared" si="93"/>
        <v>#N/A</v>
      </c>
      <c r="LW70" s="11" t="e">
        <f t="shared" si="94"/>
        <v>#N/A</v>
      </c>
      <c r="LX70" s="25" t="e">
        <v>#N/A</v>
      </c>
      <c r="LY70" s="25" t="e">
        <v>#N/A</v>
      </c>
      <c r="LZ70" s="25" t="e">
        <v>#N/A</v>
      </c>
      <c r="MA70" s="25" t="e">
        <v>#N/A</v>
      </c>
      <c r="MB70" s="22" t="e">
        <v>#N/A</v>
      </c>
      <c r="MC70" s="22" t="e">
        <v>#N/A</v>
      </c>
      <c r="MD70" s="1">
        <v>365</v>
      </c>
      <c r="ME70" s="1">
        <v>213</v>
      </c>
      <c r="MF70" s="1">
        <v>149</v>
      </c>
      <c r="MG70" s="1">
        <v>0</v>
      </c>
      <c r="MH70" s="1">
        <v>3</v>
      </c>
      <c r="MI70" s="1">
        <v>0</v>
      </c>
      <c r="MJ70" s="11">
        <f t="shared" si="95"/>
        <v>0.58356164383561648</v>
      </c>
      <c r="MK70" s="11">
        <f t="shared" si="96"/>
        <v>0.40821917808219177</v>
      </c>
      <c r="ML70" s="11">
        <f t="shared" si="97"/>
        <v>0</v>
      </c>
      <c r="MM70" s="11">
        <f t="shared" si="98"/>
        <v>8.21917808219178E-3</v>
      </c>
      <c r="MN70" s="11">
        <f t="shared" si="99"/>
        <v>0</v>
      </c>
      <c r="MO70" s="26" t="e">
        <v>#N/A</v>
      </c>
      <c r="MP70" s="26" t="e">
        <v>#N/A</v>
      </c>
      <c r="MQ70" s="26" t="e">
        <v>#N/A</v>
      </c>
      <c r="MR70" s="26" t="e">
        <v>#N/A</v>
      </c>
      <c r="MS70" s="9">
        <v>109294.66963999999</v>
      </c>
      <c r="MT70" s="9">
        <v>1.74</v>
      </c>
      <c r="MU70" s="9">
        <v>1704.2180000000001</v>
      </c>
      <c r="MV70" s="9">
        <v>617816.90443999995</v>
      </c>
      <c r="MW70" s="9">
        <v>728817.53208000003</v>
      </c>
      <c r="MX70" s="13">
        <v>4.4499999999999991E-2</v>
      </c>
      <c r="MY70" s="13">
        <v>9.3000000000000013E-2</v>
      </c>
      <c r="MZ70" s="13">
        <v>0.122</v>
      </c>
      <c r="NA70" s="13">
        <v>7.85E-2</v>
      </c>
      <c r="NB70" s="13">
        <v>0.27750000000000002</v>
      </c>
      <c r="NC70" s="8">
        <v>2000</v>
      </c>
      <c r="ND70" s="8">
        <v>2257</v>
      </c>
      <c r="NE70" s="8">
        <v>568</v>
      </c>
      <c r="NF70" s="8">
        <v>1223</v>
      </c>
      <c r="NG70" s="8">
        <v>3891</v>
      </c>
      <c r="NH70" s="38">
        <f t="shared" si="100"/>
        <v>0.20122748767481638</v>
      </c>
      <c r="NI70" s="38">
        <f t="shared" si="101"/>
        <v>0.22708521984103028</v>
      </c>
      <c r="NJ70" s="38">
        <f t="shared" si="102"/>
        <v>5.7148606499647849E-2</v>
      </c>
      <c r="NK70" s="38">
        <f t="shared" si="103"/>
        <v>0.12305060871315021</v>
      </c>
      <c r="NL70" s="38">
        <f t="shared" si="104"/>
        <v>0.39148807727135526</v>
      </c>
      <c r="NM70" s="8">
        <v>1259379</v>
      </c>
      <c r="NN70" s="8">
        <v>138699</v>
      </c>
      <c r="NO70" s="11">
        <f t="shared" si="105"/>
        <v>0.11013285119094411</v>
      </c>
      <c r="NP70" s="13">
        <v>0.22600000000000001</v>
      </c>
      <c r="NQ70" s="13">
        <v>0.17800000000000002</v>
      </c>
      <c r="NR70" s="13" t="e">
        <v>#N/A</v>
      </c>
      <c r="NS70" s="9">
        <v>1524</v>
      </c>
      <c r="NT70" s="39">
        <v>120.24466</v>
      </c>
      <c r="NU70" s="8">
        <v>5902</v>
      </c>
      <c r="NV70" s="16">
        <v>465.30768999999998</v>
      </c>
      <c r="NW70" s="8" t="e">
        <v>#N/A</v>
      </c>
      <c r="NX70" s="25" t="e">
        <v>#N/A</v>
      </c>
      <c r="NY70" s="39" t="e">
        <v>#N/A</v>
      </c>
    </row>
    <row r="71" spans="1:389" x14ac:dyDescent="0.25">
      <c r="A71" s="3" t="s">
        <v>50</v>
      </c>
      <c r="B71" s="3" t="s">
        <v>5</v>
      </c>
      <c r="C71" s="3" t="s">
        <v>81</v>
      </c>
      <c r="D71" s="3" t="s">
        <v>97</v>
      </c>
      <c r="E71" s="3" t="s">
        <v>25</v>
      </c>
      <c r="F71" s="3" t="s">
        <v>26</v>
      </c>
      <c r="G71" s="3">
        <v>27053</v>
      </c>
      <c r="H71" s="3">
        <v>2022</v>
      </c>
      <c r="I71" s="3" t="str">
        <f t="shared" si="53"/>
        <v>Sum of 2022</v>
      </c>
      <c r="J71" s="8">
        <v>1258981</v>
      </c>
      <c r="K71" s="8">
        <v>1260121</v>
      </c>
      <c r="L71" s="8">
        <v>268306</v>
      </c>
      <c r="M71" s="8">
        <v>308151</v>
      </c>
      <c r="N71" s="8">
        <v>484516</v>
      </c>
      <c r="O71" s="8">
        <v>199148</v>
      </c>
      <c r="P71" s="13">
        <f t="shared" si="106"/>
        <v>0.21292082268290108</v>
      </c>
      <c r="Q71" s="13">
        <f t="shared" si="107"/>
        <v>0.24454080203409037</v>
      </c>
      <c r="R71" s="13">
        <f t="shared" si="108"/>
        <v>0.38449958377012999</v>
      </c>
      <c r="S71" s="13">
        <f t="shared" si="109"/>
        <v>0.15803879151287853</v>
      </c>
      <c r="T71" s="15">
        <v>37.700000000000003</v>
      </c>
      <c r="U71" s="15">
        <v>37</v>
      </c>
      <c r="V71" s="15">
        <v>38.299999999999997</v>
      </c>
      <c r="W71" s="17">
        <v>829739</v>
      </c>
      <c r="X71" s="17">
        <v>166840</v>
      </c>
      <c r="Y71" s="17">
        <v>87101</v>
      </c>
      <c r="Z71" s="17">
        <v>14507</v>
      </c>
      <c r="AA71" s="17">
        <v>71367</v>
      </c>
      <c r="AB71" s="17">
        <v>90567</v>
      </c>
      <c r="AC71" s="17">
        <v>430382</v>
      </c>
      <c r="AD71" s="13">
        <f t="shared" si="196"/>
        <v>0.65845978283037898</v>
      </c>
      <c r="AE71" s="13">
        <f t="shared" si="197"/>
        <v>0.13239998381107845</v>
      </c>
      <c r="AF71" s="13">
        <f t="shared" si="198"/>
        <v>6.9121139954020291E-2</v>
      </c>
      <c r="AG71" s="13">
        <f t="shared" si="199"/>
        <v>1.151238650891462E-2</v>
      </c>
      <c r="AH71" s="13">
        <f t="shared" si="200"/>
        <v>5.6635037428945316E-2</v>
      </c>
      <c r="AI71" s="13">
        <f t="shared" si="201"/>
        <v>7.1871669466662333E-2</v>
      </c>
      <c r="AJ71" s="13">
        <f t="shared" si="202"/>
        <v>0.34154021716962102</v>
      </c>
      <c r="AK71" s="17">
        <v>542072</v>
      </c>
      <c r="AL71" s="17">
        <v>190018</v>
      </c>
      <c r="AM71" s="17">
        <v>182070</v>
      </c>
      <c r="AN71" s="17">
        <v>68218</v>
      </c>
      <c r="AO71" s="17">
        <v>101766</v>
      </c>
      <c r="AP71" s="13">
        <f t="shared" si="110"/>
        <v>0.35054014964801722</v>
      </c>
      <c r="AQ71" s="13">
        <f t="shared" si="164"/>
        <v>0.33587789075989904</v>
      </c>
      <c r="AR71" s="13">
        <f t="shared" si="165"/>
        <v>0.125846750985109</v>
      </c>
      <c r="AS71" s="13">
        <f t="shared" si="166"/>
        <v>0.18773520860697471</v>
      </c>
      <c r="AT71" s="19">
        <v>2.27</v>
      </c>
      <c r="AU71" s="17">
        <v>1187799</v>
      </c>
      <c r="AV71" s="17">
        <v>973629</v>
      </c>
      <c r="AW71" s="17">
        <v>58702</v>
      </c>
      <c r="AX71" s="17">
        <v>36541</v>
      </c>
      <c r="AY71" s="17">
        <v>53484</v>
      </c>
      <c r="AZ71" s="17">
        <v>65443</v>
      </c>
      <c r="BA71" s="13">
        <f t="shared" si="167"/>
        <v>0.8196917155175244</v>
      </c>
      <c r="BB71" s="13">
        <f t="shared" si="168"/>
        <v>4.9420819515759822E-2</v>
      </c>
      <c r="BC71" s="13">
        <f t="shared" si="169"/>
        <v>3.0763622464743613E-2</v>
      </c>
      <c r="BD71" s="13">
        <f t="shared" si="170"/>
        <v>4.5027820363546356E-2</v>
      </c>
      <c r="BE71" s="13">
        <f t="shared" si="171"/>
        <v>5.5096022138425779E-2</v>
      </c>
      <c r="BF71" s="13">
        <f t="shared" si="9"/>
        <v>0.1803082844824756</v>
      </c>
      <c r="BG71" s="17">
        <v>1245261</v>
      </c>
      <c r="BH71" s="17">
        <v>1062531</v>
      </c>
      <c r="BI71" s="17">
        <v>99542</v>
      </c>
      <c r="BJ71" s="17">
        <v>39979</v>
      </c>
      <c r="BK71" s="17">
        <v>36207</v>
      </c>
      <c r="BL71" s="17">
        <v>7002</v>
      </c>
      <c r="BM71" s="13">
        <f t="shared" si="111"/>
        <v>0.85325967809158076</v>
      </c>
      <c r="BN71" s="13">
        <f t="shared" si="172"/>
        <v>7.9936655849657215E-2</v>
      </c>
      <c r="BO71" s="13">
        <f t="shared" si="173"/>
        <v>3.2104916158138735E-2</v>
      </c>
      <c r="BP71" s="13">
        <f t="shared" si="174"/>
        <v>2.9075832295398313E-2</v>
      </c>
      <c r="BQ71" s="13">
        <f t="shared" si="175"/>
        <v>5.622917605224929E-3</v>
      </c>
      <c r="BR71" s="13">
        <f t="shared" si="56"/>
        <v>0.14674032190841918</v>
      </c>
      <c r="BS71" s="17">
        <v>726817</v>
      </c>
      <c r="BT71" s="17">
        <v>350041</v>
      </c>
      <c r="BU71" s="17">
        <v>14235</v>
      </c>
      <c r="BV71" s="17">
        <v>169028</v>
      </c>
      <c r="BW71" s="13">
        <f t="shared" si="112"/>
        <v>0.57678349936236284</v>
      </c>
      <c r="BX71" s="13">
        <f t="shared" si="176"/>
        <v>0.27778364141221357</v>
      </c>
      <c r="BY71" s="13">
        <f t="shared" si="177"/>
        <v>1.1296534221713629E-2</v>
      </c>
      <c r="BZ71" s="13">
        <f t="shared" si="178"/>
        <v>0.13413632500370995</v>
      </c>
      <c r="CA71" s="13">
        <f t="shared" si="113"/>
        <v>0.42321650063763716</v>
      </c>
      <c r="CB71" s="8">
        <v>1236860</v>
      </c>
      <c r="CC71" s="8">
        <v>131879</v>
      </c>
      <c r="CD71" s="13">
        <f t="shared" si="114"/>
        <v>0.10662403182251831</v>
      </c>
      <c r="CE71" s="8">
        <v>264879</v>
      </c>
      <c r="CF71" s="8">
        <v>32814</v>
      </c>
      <c r="CG71" s="13">
        <f t="shared" si="115"/>
        <v>0.12388298053073291</v>
      </c>
      <c r="CH71" s="5">
        <v>89399</v>
      </c>
      <c r="CI71" s="5">
        <f>CH71*VLOOKUP(H71,'R-CPI-U-RS'!$A$44:$O$54,15,FALSE)</f>
        <v>95821.639629200465</v>
      </c>
      <c r="CJ71" s="5">
        <v>172612069</v>
      </c>
      <c r="CK71" s="5">
        <v>150716800</v>
      </c>
      <c r="CL71" s="9">
        <v>40654</v>
      </c>
      <c r="CM71" s="9">
        <v>21735</v>
      </c>
      <c r="CN71" s="9">
        <v>6361</v>
      </c>
      <c r="CO71" s="9">
        <v>5257</v>
      </c>
      <c r="CP71" s="9">
        <v>4222</v>
      </c>
      <c r="CQ71" s="9">
        <v>1577</v>
      </c>
      <c r="CR71" s="9">
        <v>1026</v>
      </c>
      <c r="CS71" s="9">
        <v>551</v>
      </c>
      <c r="CT71" s="20">
        <v>72394744000</v>
      </c>
      <c r="CU71" s="20">
        <f>CT71*VLOOKUP(H71,'R-CPI-U-RS'!$A$44:$P$54,16,FALSE)</f>
        <v>75381132049.130936</v>
      </c>
      <c r="CV71" s="9">
        <v>3807</v>
      </c>
      <c r="CW71" s="9">
        <v>1064078</v>
      </c>
      <c r="CX71" s="9">
        <v>99604</v>
      </c>
      <c r="CY71" s="9">
        <v>45002</v>
      </c>
      <c r="CZ71" s="9">
        <v>21936</v>
      </c>
      <c r="DA71" s="11">
        <f t="shared" si="116"/>
        <v>0.86466821602119259</v>
      </c>
      <c r="DB71" s="11">
        <f t="shared" si="117"/>
        <v>8.0938063740228508E-2</v>
      </c>
      <c r="DC71" s="11">
        <f t="shared" si="118"/>
        <v>3.6568558937771202E-2</v>
      </c>
      <c r="DD71" s="11">
        <f t="shared" si="119"/>
        <v>1.7825161300807722E-2</v>
      </c>
      <c r="DE71" s="9">
        <v>914142</v>
      </c>
      <c r="DF71" s="9">
        <v>692548</v>
      </c>
      <c r="DG71" s="9">
        <v>87</v>
      </c>
      <c r="DH71" s="9">
        <v>47</v>
      </c>
      <c r="DI71" s="9">
        <v>5091</v>
      </c>
      <c r="DJ71" s="9">
        <v>38539</v>
      </c>
      <c r="DK71" s="9">
        <v>77165</v>
      </c>
      <c r="DL71" s="9">
        <v>41808</v>
      </c>
      <c r="DM71" s="9">
        <v>73462</v>
      </c>
      <c r="DN71" s="9">
        <v>30238</v>
      </c>
      <c r="DO71" s="9">
        <v>29031</v>
      </c>
      <c r="DP71" s="9">
        <v>80792</v>
      </c>
      <c r="DQ71" s="9">
        <v>20495</v>
      </c>
      <c r="DR71" s="9">
        <v>84682</v>
      </c>
      <c r="DS71" s="9">
        <v>100867</v>
      </c>
      <c r="DT71" s="9">
        <v>47454</v>
      </c>
      <c r="DU71" s="9">
        <v>22626</v>
      </c>
      <c r="DV71" s="9">
        <v>148448</v>
      </c>
      <c r="DW71" s="9">
        <v>14900</v>
      </c>
      <c r="DX71" s="9">
        <v>64972</v>
      </c>
      <c r="DY71" s="9">
        <v>33378</v>
      </c>
      <c r="DZ71" s="9">
        <v>60</v>
      </c>
      <c r="EA71" s="9">
        <f t="shared" si="183"/>
        <v>115838</v>
      </c>
      <c r="EB71" s="9">
        <f t="shared" si="184"/>
        <v>101287</v>
      </c>
      <c r="EC71" s="9">
        <f t="shared" si="185"/>
        <v>233003</v>
      </c>
      <c r="ED71" s="9">
        <f t="shared" si="186"/>
        <v>171074</v>
      </c>
      <c r="EE71" s="9">
        <f t="shared" si="187"/>
        <v>150599</v>
      </c>
      <c r="EF71" s="9">
        <f t="shared" si="188"/>
        <v>142341</v>
      </c>
      <c r="EG71" s="11">
        <f t="shared" si="189"/>
        <v>0.12671773094333266</v>
      </c>
      <c r="EH71" s="11">
        <f t="shared" si="190"/>
        <v>0.11080007263641754</v>
      </c>
      <c r="EI71" s="11">
        <f t="shared" si="191"/>
        <v>0.25488709631545209</v>
      </c>
      <c r="EJ71" s="11">
        <f t="shared" si="192"/>
        <v>0.1871416038208506</v>
      </c>
      <c r="EK71" s="11">
        <f t="shared" si="193"/>
        <v>0.16474355187706066</v>
      </c>
      <c r="EL71" s="11">
        <f t="shared" si="194"/>
        <v>0.15570994440688646</v>
      </c>
      <c r="EM71" s="9">
        <v>1022993</v>
      </c>
      <c r="EN71" s="9">
        <v>723678</v>
      </c>
      <c r="EO71" s="14">
        <f t="shared" si="120"/>
        <v>0.70741246518793388</v>
      </c>
      <c r="EP71" s="9">
        <v>708619</v>
      </c>
      <c r="EQ71" s="9">
        <v>692548</v>
      </c>
      <c r="ER71" s="11">
        <f t="shared" si="58"/>
        <v>2.2679324150213301E-2</v>
      </c>
      <c r="ES71" s="9">
        <v>115535</v>
      </c>
      <c r="ET71" s="9">
        <v>882259</v>
      </c>
      <c r="EU71" s="9">
        <v>53422</v>
      </c>
      <c r="EV71" s="9">
        <v>131722</v>
      </c>
      <c r="EW71" s="9">
        <v>225225</v>
      </c>
      <c r="EX71" s="9">
        <v>176576</v>
      </c>
      <c r="EY71" s="9">
        <v>295314</v>
      </c>
      <c r="EZ71" s="13">
        <f t="shared" si="121"/>
        <v>6.0551380036927935E-2</v>
      </c>
      <c r="FA71" s="13">
        <f t="shared" si="122"/>
        <v>0.14930082889491633</v>
      </c>
      <c r="FB71" s="13">
        <f t="shared" si="123"/>
        <v>0.25528217904266209</v>
      </c>
      <c r="FC71" s="13">
        <f t="shared" si="124"/>
        <v>0.20014077498784372</v>
      </c>
      <c r="FD71" s="13">
        <f t="shared" si="125"/>
        <v>0.33472483703764994</v>
      </c>
      <c r="FE71" s="13">
        <f t="shared" si="126"/>
        <v>0.53486561202549365</v>
      </c>
      <c r="FF71" s="9">
        <v>227</v>
      </c>
      <c r="FG71" s="9">
        <v>144349</v>
      </c>
      <c r="FH71" s="9">
        <v>1359</v>
      </c>
      <c r="FI71" s="9">
        <v>24246</v>
      </c>
      <c r="FJ71" s="9">
        <v>1163</v>
      </c>
      <c r="FK71" s="9">
        <f t="shared" si="59"/>
        <v>144576</v>
      </c>
      <c r="FL71" s="9">
        <f t="shared" si="60"/>
        <v>25605</v>
      </c>
      <c r="FM71" s="9">
        <f t="shared" si="61"/>
        <v>1163</v>
      </c>
      <c r="FN71" s="9">
        <v>485281</v>
      </c>
      <c r="FO71" s="9">
        <v>180809</v>
      </c>
      <c r="FP71" s="9">
        <v>446465</v>
      </c>
      <c r="FQ71" s="9">
        <f t="shared" si="62"/>
        <v>304472</v>
      </c>
      <c r="FR71" s="8">
        <v>571382</v>
      </c>
      <c r="FS71" s="8">
        <v>29310</v>
      </c>
      <c r="FT71" s="13">
        <f t="shared" si="127"/>
        <v>5.1296680679475376E-2</v>
      </c>
      <c r="FU71" s="8">
        <v>542072</v>
      </c>
      <c r="FV71" s="8">
        <v>337265</v>
      </c>
      <c r="FW71" s="8">
        <v>204807</v>
      </c>
      <c r="FX71" s="13">
        <f t="shared" si="128"/>
        <v>0.6221774967163034</v>
      </c>
      <c r="FY71" s="13">
        <f t="shared" si="129"/>
        <v>0.37782250328369665</v>
      </c>
      <c r="FZ71" s="17">
        <v>110010</v>
      </c>
      <c r="GA71" s="17">
        <v>127142</v>
      </c>
      <c r="GB71" s="17">
        <v>129836</v>
      </c>
      <c r="GC71" s="17">
        <v>96445</v>
      </c>
      <c r="GD71" s="17">
        <v>107949</v>
      </c>
      <c r="GE71" s="13">
        <f t="shared" si="63"/>
        <v>0.19253319145510359</v>
      </c>
      <c r="GF71" s="13">
        <f t="shared" si="64"/>
        <v>0.22251663510576111</v>
      </c>
      <c r="GG71" s="13">
        <f t="shared" si="65"/>
        <v>0.22723151936882857</v>
      </c>
      <c r="GH71" s="13">
        <f t="shared" si="66"/>
        <v>0.16879250658928702</v>
      </c>
      <c r="GI71" s="13">
        <f t="shared" si="67"/>
        <v>0.18892614748101971</v>
      </c>
      <c r="GJ71">
        <v>1974</v>
      </c>
      <c r="GK71" s="8">
        <v>339662</v>
      </c>
      <c r="GL71" s="8">
        <v>37498</v>
      </c>
      <c r="GM71" s="8">
        <v>39976</v>
      </c>
      <c r="GN71" s="8">
        <v>152724</v>
      </c>
      <c r="GO71" s="8">
        <v>1522</v>
      </c>
      <c r="GP71" s="13">
        <f t="shared" si="130"/>
        <v>0.5944569482412817</v>
      </c>
      <c r="GQ71" s="13">
        <f t="shared" si="131"/>
        <v>6.5626848588159939E-2</v>
      </c>
      <c r="GR71" s="13">
        <f t="shared" si="132"/>
        <v>6.9963702041716397E-2</v>
      </c>
      <c r="GS71" s="13">
        <f t="shared" si="133"/>
        <v>0.26728878403589895</v>
      </c>
      <c r="GT71" s="13">
        <f t="shared" si="134"/>
        <v>2.663717092943075E-3</v>
      </c>
      <c r="GU71" s="21">
        <v>413822.321469685</v>
      </c>
      <c r="GV71" s="21">
        <f>GU71*VLOOKUP(H71,'R-CPI-U-RS'!$A$44:$O$54,15,FALSE)</f>
        <v>443552.31443737965</v>
      </c>
      <c r="GW71" s="9">
        <v>1656</v>
      </c>
      <c r="GX71" s="9">
        <v>18</v>
      </c>
      <c r="GY71" s="9">
        <v>98</v>
      </c>
      <c r="GZ71" s="9">
        <v>7637</v>
      </c>
      <c r="HA71" s="9">
        <f t="shared" si="69"/>
        <v>7753</v>
      </c>
      <c r="HB71" s="8">
        <v>22920</v>
      </c>
      <c r="HC71" s="8">
        <v>109241</v>
      </c>
      <c r="HD71" s="8">
        <v>128191</v>
      </c>
      <c r="HE71" s="8">
        <v>278413</v>
      </c>
      <c r="HF71" s="8">
        <v>3307</v>
      </c>
      <c r="HG71" s="13">
        <f t="shared" si="135"/>
        <v>4.2282206053808349E-2</v>
      </c>
      <c r="HH71" s="13">
        <f t="shared" si="179"/>
        <v>0.20152488968255139</v>
      </c>
      <c r="HI71" s="13">
        <f t="shared" si="180"/>
        <v>0.23648334538585281</v>
      </c>
      <c r="HJ71" s="13">
        <f t="shared" si="181"/>
        <v>0.51360889328354908</v>
      </c>
      <c r="HK71" s="13">
        <f t="shared" si="182"/>
        <v>6.1006655942384041E-3</v>
      </c>
      <c r="HL71" s="5">
        <v>1535</v>
      </c>
      <c r="HM71" s="5">
        <f>HL71*VLOOKUP(H71,'R-CPI-U-RS'!$A$44:$O$54,15,FALSE)</f>
        <v>1645.2780996523754</v>
      </c>
      <c r="HN71" s="17">
        <v>66567</v>
      </c>
      <c r="HO71" s="17">
        <v>129959</v>
      </c>
      <c r="HP71" s="17">
        <v>70662</v>
      </c>
      <c r="HQ71" s="17">
        <v>26084</v>
      </c>
      <c r="HR71" s="17">
        <v>41408</v>
      </c>
      <c r="HS71" s="17">
        <v>2585</v>
      </c>
      <c r="HT71" s="13">
        <f t="shared" si="136"/>
        <v>0.19737298563444175</v>
      </c>
      <c r="HU71" s="13">
        <f t="shared" si="137"/>
        <v>0.38533200895438308</v>
      </c>
      <c r="HV71" s="13">
        <f t="shared" si="138"/>
        <v>0.20951477324952189</v>
      </c>
      <c r="HW71" s="13">
        <f t="shared" si="139"/>
        <v>7.7339777326434697E-2</v>
      </c>
      <c r="HX71" s="13">
        <f t="shared" si="140"/>
        <v>0.12277585874608987</v>
      </c>
      <c r="HY71" s="13">
        <f t="shared" si="141"/>
        <v>7.6645960891287271E-3</v>
      </c>
      <c r="HZ71" s="13">
        <v>0.17699999999999999</v>
      </c>
      <c r="IA71" s="17">
        <v>6640</v>
      </c>
      <c r="IB71" s="17">
        <v>42627</v>
      </c>
      <c r="IC71" s="17">
        <v>50258</v>
      </c>
      <c r="ID71" s="17">
        <v>31517</v>
      </c>
      <c r="IE71" s="17">
        <v>67132</v>
      </c>
      <c r="IF71" s="17">
        <v>6633</v>
      </c>
      <c r="IG71" s="13">
        <f t="shared" si="142"/>
        <v>3.2420766868319933E-2</v>
      </c>
      <c r="IH71" s="13">
        <f t="shared" si="143"/>
        <v>0.2081325345325111</v>
      </c>
      <c r="II71" s="13">
        <f t="shared" si="144"/>
        <v>0.24539200320301552</v>
      </c>
      <c r="IJ71" s="13">
        <f t="shared" si="145"/>
        <v>0.15388634177542759</v>
      </c>
      <c r="IK71" s="13">
        <f t="shared" si="146"/>
        <v>0.32778176527169484</v>
      </c>
      <c r="IL71" s="13">
        <f t="shared" si="147"/>
        <v>3.2386588349031041E-2</v>
      </c>
      <c r="IM71" s="13">
        <v>0.29899999999999999</v>
      </c>
      <c r="IN71" s="17">
        <v>863590</v>
      </c>
      <c r="IO71" s="17">
        <v>570377</v>
      </c>
      <c r="IP71" s="17">
        <v>58833</v>
      </c>
      <c r="IQ71" s="17">
        <v>25945</v>
      </c>
      <c r="IR71" s="17">
        <v>19473</v>
      </c>
      <c r="IS71" s="17">
        <v>20134</v>
      </c>
      <c r="IT71" s="17">
        <v>168828</v>
      </c>
      <c r="IU71" s="13">
        <f t="shared" si="148"/>
        <v>0.66047198323278411</v>
      </c>
      <c r="IV71" s="13">
        <f t="shared" si="149"/>
        <v>6.8126078347363908E-2</v>
      </c>
      <c r="IW71" s="13">
        <f t="shared" si="150"/>
        <v>3.0043191792401489E-2</v>
      </c>
      <c r="IX71" s="13">
        <f t="shared" si="151"/>
        <v>2.2548894730138144E-2</v>
      </c>
      <c r="IY71" s="13">
        <f t="shared" si="152"/>
        <v>2.3314304241596129E-2</v>
      </c>
      <c r="IZ71" s="13">
        <f t="shared" si="153"/>
        <v>0.19549554765571625</v>
      </c>
      <c r="JA71" s="17">
        <v>863590</v>
      </c>
      <c r="JB71" s="17">
        <v>570377</v>
      </c>
      <c r="JC71" s="17">
        <v>58833</v>
      </c>
      <c r="JD71" s="17">
        <v>25945</v>
      </c>
      <c r="JE71" s="17">
        <v>26004</v>
      </c>
      <c r="JF71" s="17">
        <v>13603</v>
      </c>
      <c r="JG71" s="17">
        <v>168828</v>
      </c>
      <c r="JH71" s="13">
        <f t="shared" si="74"/>
        <v>0.66047198323278411</v>
      </c>
      <c r="JI71" s="13">
        <f t="shared" si="75"/>
        <v>6.8126078347363908E-2</v>
      </c>
      <c r="JJ71" s="13">
        <f t="shared" si="76"/>
        <v>3.0043191792401489E-2</v>
      </c>
      <c r="JK71" s="13">
        <f t="shared" si="77"/>
        <v>3.0111511249551293E-2</v>
      </c>
      <c r="JL71" s="13">
        <f t="shared" si="78"/>
        <v>1.575168772218298E-2</v>
      </c>
      <c r="JM71" s="13">
        <f t="shared" si="79"/>
        <v>0.19549554765571625</v>
      </c>
      <c r="JN71" s="1">
        <v>61</v>
      </c>
      <c r="JO71" s="1">
        <v>44</v>
      </c>
      <c r="JP71" s="1">
        <v>4</v>
      </c>
      <c r="JQ71" s="1">
        <v>11</v>
      </c>
      <c r="JR71" s="1">
        <v>0</v>
      </c>
      <c r="JS71" s="1">
        <v>2</v>
      </c>
      <c r="JT71" s="11">
        <f t="shared" si="80"/>
        <v>0.72131147540983609</v>
      </c>
      <c r="JU71" s="11">
        <f t="shared" si="81"/>
        <v>6.5573770491803282E-2</v>
      </c>
      <c r="JV71" s="11">
        <f t="shared" si="82"/>
        <v>0.18032786885245902</v>
      </c>
      <c r="JW71" s="11">
        <f t="shared" si="83"/>
        <v>0</v>
      </c>
      <c r="JX71" s="11">
        <f t="shared" si="84"/>
        <v>3.2786885245901641E-2</v>
      </c>
      <c r="JY71" s="29">
        <f>(JN71/J71)*100000</f>
        <v>4.8451882911656332</v>
      </c>
      <c r="JZ71" s="9">
        <v>26350933</v>
      </c>
      <c r="KA71" s="9">
        <v>12366632</v>
      </c>
      <c r="KB71" s="9"/>
      <c r="KC71" s="9"/>
      <c r="KD71" s="9"/>
      <c r="KE71" s="9"/>
      <c r="KF71" s="9">
        <v>77076</v>
      </c>
      <c r="KG71" s="9"/>
      <c r="KH71" s="9">
        <f t="shared" si="85"/>
        <v>12443708</v>
      </c>
      <c r="KI71" s="9">
        <f t="shared" si="86"/>
        <v>0</v>
      </c>
      <c r="KJ71" s="9">
        <f t="shared" si="87"/>
        <v>38794641</v>
      </c>
      <c r="KK71" t="e">
        <v>#N/A</v>
      </c>
      <c r="KL71" s="8" t="e">
        <v>#N/A</v>
      </c>
      <c r="KM71" s="8" t="e">
        <v>#N/A</v>
      </c>
      <c r="KN71" s="8" t="e">
        <v>#N/A</v>
      </c>
      <c r="KO71" s="8">
        <v>518845</v>
      </c>
      <c r="KP71" s="8">
        <v>138247</v>
      </c>
      <c r="KQ71" s="8">
        <v>250271</v>
      </c>
      <c r="KR71" s="8">
        <v>112775</v>
      </c>
      <c r="KS71" s="8">
        <v>17552</v>
      </c>
      <c r="KT71" s="13">
        <f t="shared" si="154"/>
        <v>0.26645144503657159</v>
      </c>
      <c r="KU71" s="13">
        <f t="shared" si="155"/>
        <v>0.48236178434792665</v>
      </c>
      <c r="KV71" s="13">
        <f t="shared" si="156"/>
        <v>0.21735778508032264</v>
      </c>
      <c r="KW71" s="13">
        <f t="shared" si="157"/>
        <v>3.3828985535179101E-2</v>
      </c>
      <c r="KX71" s="17">
        <v>11220025</v>
      </c>
      <c r="KY71" s="15">
        <f t="shared" si="158"/>
        <v>21.625003613796029</v>
      </c>
      <c r="KZ71" s="8">
        <v>682368</v>
      </c>
      <c r="LA71" s="8">
        <v>27913</v>
      </c>
      <c r="LB71" s="8">
        <v>175123</v>
      </c>
      <c r="LC71" s="8">
        <v>306610</v>
      </c>
      <c r="LD71" s="8">
        <v>115339</v>
      </c>
      <c r="LE71" s="8">
        <v>57383</v>
      </c>
      <c r="LF71" s="13">
        <f t="shared" si="159"/>
        <v>4.0906080003751642E-2</v>
      </c>
      <c r="LG71" s="13">
        <f t="shared" si="160"/>
        <v>0.25664011208028514</v>
      </c>
      <c r="LH71" s="13">
        <f t="shared" si="161"/>
        <v>0.44933232507972237</v>
      </c>
      <c r="LI71" s="13">
        <f t="shared" si="162"/>
        <v>0.16902756283999248</v>
      </c>
      <c r="LJ71" s="13">
        <f t="shared" si="163"/>
        <v>8.4093919996248365E-2</v>
      </c>
      <c r="LK71" s="17" t="e">
        <v>#N/A</v>
      </c>
      <c r="LL71" s="17" t="e">
        <v>#N/A</v>
      </c>
      <c r="LM71" s="13" t="e">
        <f t="shared" si="195"/>
        <v>#N/A</v>
      </c>
      <c r="LN71" s="27" t="e">
        <v>#N/A</v>
      </c>
      <c r="LO71" s="27" t="e">
        <v>#N/A</v>
      </c>
      <c r="LP71" s="27" t="e">
        <v>#N/A</v>
      </c>
      <c r="LQ71" s="27" t="e">
        <v>#N/A</v>
      </c>
      <c r="LR71" s="27" t="e">
        <v>#N/A</v>
      </c>
      <c r="LS71" s="11" t="e">
        <f t="shared" si="90"/>
        <v>#N/A</v>
      </c>
      <c r="LT71" s="11" t="e">
        <f t="shared" si="91"/>
        <v>#N/A</v>
      </c>
      <c r="LU71" s="11" t="e">
        <f t="shared" si="92"/>
        <v>#N/A</v>
      </c>
      <c r="LV71" s="11" t="e">
        <f t="shared" si="93"/>
        <v>#N/A</v>
      </c>
      <c r="LW71" s="11" t="e">
        <f t="shared" si="94"/>
        <v>#N/A</v>
      </c>
      <c r="LX71" s="25" t="e">
        <v>#N/A</v>
      </c>
      <c r="LY71" s="25" t="e">
        <v>#N/A</v>
      </c>
      <c r="LZ71" s="25" t="e">
        <v>#N/A</v>
      </c>
      <c r="MA71" s="25" t="e">
        <v>#N/A</v>
      </c>
      <c r="MB71" s="22" t="e">
        <v>#N/A</v>
      </c>
      <c r="MC71" s="22" t="e">
        <v>#N/A</v>
      </c>
      <c r="MD71" s="1">
        <v>365</v>
      </c>
      <c r="ME71" s="1">
        <v>244</v>
      </c>
      <c r="MF71" s="1">
        <v>121</v>
      </c>
      <c r="MG71" s="1">
        <v>0</v>
      </c>
      <c r="MH71" s="1">
        <v>0</v>
      </c>
      <c r="MI71" s="1">
        <v>0</v>
      </c>
      <c r="MJ71" s="11">
        <f t="shared" si="95"/>
        <v>0.66849315068493154</v>
      </c>
      <c r="MK71" s="11">
        <f t="shared" si="96"/>
        <v>0.33150684931506852</v>
      </c>
      <c r="ML71" s="11">
        <f t="shared" si="97"/>
        <v>0</v>
      </c>
      <c r="MM71" s="11">
        <f t="shared" si="98"/>
        <v>0</v>
      </c>
      <c r="MN71" s="11">
        <f t="shared" si="99"/>
        <v>0</v>
      </c>
      <c r="MO71" s="26" t="e">
        <v>#N/A</v>
      </c>
      <c r="MP71" s="26" t="e">
        <v>#N/A</v>
      </c>
      <c r="MQ71" s="26" t="e">
        <v>#N/A</v>
      </c>
      <c r="MR71" s="26" t="e">
        <v>#N/A</v>
      </c>
      <c r="MS71" s="9">
        <v>148981.31044999999</v>
      </c>
      <c r="MT71" s="9">
        <v>1.52</v>
      </c>
      <c r="MU71" s="9">
        <v>1611.64</v>
      </c>
      <c r="MV71" s="9">
        <v>550437.74817000004</v>
      </c>
      <c r="MW71" s="9">
        <v>701032.21862000006</v>
      </c>
      <c r="MX71" s="13">
        <v>5.5E-2</v>
      </c>
      <c r="MY71" s="13">
        <v>0.10099999999999999</v>
      </c>
      <c r="MZ71" s="13">
        <v>0.11900000000000001</v>
      </c>
      <c r="NA71" s="13">
        <v>8.5000000000000006E-2</v>
      </c>
      <c r="NB71" s="13">
        <v>0.27300000000000002</v>
      </c>
      <c r="NC71" s="8">
        <v>1966</v>
      </c>
      <c r="ND71" s="8">
        <v>2320</v>
      </c>
      <c r="NE71" s="8">
        <v>635</v>
      </c>
      <c r="NF71" s="8">
        <v>1234</v>
      </c>
      <c r="NG71" s="8">
        <v>3893</v>
      </c>
      <c r="NH71" s="38">
        <f t="shared" si="100"/>
        <v>0.19566082802547771</v>
      </c>
      <c r="NI71" s="38">
        <f t="shared" si="101"/>
        <v>0.23089171974522293</v>
      </c>
      <c r="NJ71" s="38">
        <f t="shared" si="102"/>
        <v>6.319665605095541E-2</v>
      </c>
      <c r="NK71" s="38">
        <f t="shared" si="103"/>
        <v>0.12281050955414012</v>
      </c>
      <c r="NL71" s="38">
        <f t="shared" si="104"/>
        <v>0.38744028662420382</v>
      </c>
      <c r="NM71" s="8">
        <v>1250093</v>
      </c>
      <c r="NN71" s="8">
        <v>125107</v>
      </c>
      <c r="NO71" s="11">
        <f t="shared" si="105"/>
        <v>0.10007815418532862</v>
      </c>
      <c r="NP71" s="13">
        <v>0.25</v>
      </c>
      <c r="NQ71" s="13">
        <v>0.16899999999999998</v>
      </c>
      <c r="NR71" s="13" t="e">
        <v>#N/A</v>
      </c>
      <c r="NS71" s="9">
        <v>1524</v>
      </c>
      <c r="NT71" s="39">
        <v>120.24466</v>
      </c>
      <c r="NU71" s="8">
        <v>6394</v>
      </c>
      <c r="NV71" s="16">
        <v>504.49103000000002</v>
      </c>
      <c r="NW71" s="8" t="e">
        <v>#N/A</v>
      </c>
      <c r="NX71" s="25" t="e">
        <v>#N/A</v>
      </c>
      <c r="NY71" s="39">
        <v>79.466692510000001</v>
      </c>
    </row>
    <row r="72" spans="1:389" x14ac:dyDescent="0.25">
      <c r="A72" s="3" t="s">
        <v>50</v>
      </c>
      <c r="B72" s="3" t="s">
        <v>5</v>
      </c>
      <c r="C72" s="3" t="s">
        <v>81</v>
      </c>
      <c r="D72" s="3" t="s">
        <v>97</v>
      </c>
      <c r="E72" s="3" t="s">
        <v>25</v>
      </c>
      <c r="F72" s="3" t="s">
        <v>26</v>
      </c>
      <c r="G72" s="3">
        <v>27053</v>
      </c>
      <c r="H72" s="3">
        <v>2023</v>
      </c>
      <c r="I72" s="3" t="str">
        <f t="shared" si="53"/>
        <v>Sum of 2023</v>
      </c>
      <c r="J72" s="8">
        <v>1263210</v>
      </c>
      <c r="K72" s="8">
        <v>1258713</v>
      </c>
      <c r="L72" s="8">
        <v>269227</v>
      </c>
      <c r="M72" s="8">
        <v>302058</v>
      </c>
      <c r="N72" s="8">
        <v>482710</v>
      </c>
      <c r="O72" s="8">
        <v>204718</v>
      </c>
      <c r="P72" s="13">
        <f t="shared" si="106"/>
        <v>0.21389069629057617</v>
      </c>
      <c r="Q72" s="13">
        <f t="shared" si="107"/>
        <v>0.23997368740928235</v>
      </c>
      <c r="R72" s="13">
        <f t="shared" si="108"/>
        <v>0.3834948872379963</v>
      </c>
      <c r="S72" s="13">
        <f t="shared" si="109"/>
        <v>0.16264072906214522</v>
      </c>
      <c r="T72" s="15">
        <v>37.799999999999997</v>
      </c>
      <c r="U72" s="15">
        <v>37.1</v>
      </c>
      <c r="V72" s="15">
        <v>38.5</v>
      </c>
      <c r="W72" s="17">
        <v>822685</v>
      </c>
      <c r="X72" s="17">
        <v>171052</v>
      </c>
      <c r="Y72" s="17">
        <v>88838</v>
      </c>
      <c r="Z72" s="17">
        <v>10697</v>
      </c>
      <c r="AA72" s="17">
        <v>66602</v>
      </c>
      <c r="AB72" s="17">
        <v>98839</v>
      </c>
      <c r="AC72" s="17">
        <v>436028</v>
      </c>
      <c r="AD72" s="13">
        <f t="shared" ref="AD72:AD103" si="203">W72/$K72</f>
        <v>0.65359220092268844</v>
      </c>
      <c r="AE72" s="13">
        <f t="shared" ref="AE72:AE103" si="204">X72/$K72</f>
        <v>0.13589436193953666</v>
      </c>
      <c r="AF72" s="13">
        <f t="shared" ref="AF72:AF103" si="205">Y72/$K72</f>
        <v>7.057844004153449E-2</v>
      </c>
      <c r="AG72" s="13">
        <f t="shared" ref="AG72:AG103" si="206">Z72/$K72</f>
        <v>8.4983630104718075E-3</v>
      </c>
      <c r="AH72" s="13">
        <f t="shared" ref="AH72:AH103" si="207">AA72/$K72</f>
        <v>5.2912776780727616E-2</v>
      </c>
      <c r="AI72" s="13">
        <f t="shared" ref="AI72:AI103" si="208">AB72/$K72</f>
        <v>7.8523857305040939E-2</v>
      </c>
      <c r="AJ72" s="13">
        <f t="shared" ref="AJ72:AJ103" si="209">AC72/$K72</f>
        <v>0.34640779907731151</v>
      </c>
      <c r="AK72" s="17">
        <v>545627</v>
      </c>
      <c r="AL72" s="17">
        <v>195065</v>
      </c>
      <c r="AM72" s="17">
        <v>183282</v>
      </c>
      <c r="AN72" s="17">
        <v>72703</v>
      </c>
      <c r="AO72" s="17">
        <v>94577</v>
      </c>
      <c r="AP72" s="13">
        <f t="shared" si="110"/>
        <v>0.35750613514360541</v>
      </c>
      <c r="AQ72" s="13">
        <f t="shared" si="164"/>
        <v>0.33591079620326708</v>
      </c>
      <c r="AR72" s="13">
        <f t="shared" si="165"/>
        <v>0.13324670516671647</v>
      </c>
      <c r="AS72" s="13">
        <f t="shared" si="166"/>
        <v>0.17333636348641104</v>
      </c>
      <c r="AT72" s="19">
        <v>2.25</v>
      </c>
      <c r="AU72" s="17">
        <v>1186676</v>
      </c>
      <c r="AV72" s="17">
        <v>976307</v>
      </c>
      <c r="AW72" s="17">
        <v>71364</v>
      </c>
      <c r="AX72" s="17">
        <v>34901</v>
      </c>
      <c r="AY72" s="17">
        <v>50568</v>
      </c>
      <c r="AZ72" s="17">
        <v>53536</v>
      </c>
      <c r="BA72" s="13">
        <f t="shared" si="167"/>
        <v>0.82272414711344966</v>
      </c>
      <c r="BB72" s="13">
        <f t="shared" si="168"/>
        <v>6.0137729253814859E-2</v>
      </c>
      <c r="BC72" s="13">
        <f t="shared" si="169"/>
        <v>2.9410723735880728E-2</v>
      </c>
      <c r="BD72" s="13">
        <f t="shared" si="170"/>
        <v>4.2613147986476509E-2</v>
      </c>
      <c r="BE72" s="13">
        <f t="shared" si="171"/>
        <v>4.5114251910378232E-2</v>
      </c>
      <c r="BF72" s="13">
        <f t="shared" ref="BF72:BF128" si="210">SUM(BB72:BE72)</f>
        <v>0.17727585288655034</v>
      </c>
      <c r="BG72" s="17">
        <v>1244776</v>
      </c>
      <c r="BH72" s="17">
        <v>1070994</v>
      </c>
      <c r="BI72" s="17">
        <v>92834</v>
      </c>
      <c r="BJ72" s="17">
        <v>38719</v>
      </c>
      <c r="BK72" s="17">
        <v>31460</v>
      </c>
      <c r="BL72" s="17">
        <v>10769</v>
      </c>
      <c r="BM72" s="13">
        <f t="shared" si="111"/>
        <v>0.86039094584085807</v>
      </c>
      <c r="BN72" s="13">
        <f t="shared" si="172"/>
        <v>7.4578880055528068E-2</v>
      </c>
      <c r="BO72" s="13">
        <f t="shared" si="173"/>
        <v>3.1105194830234516E-2</v>
      </c>
      <c r="BP72" s="13">
        <f t="shared" si="174"/>
        <v>2.5273623527445901E-2</v>
      </c>
      <c r="BQ72" s="13">
        <f t="shared" si="175"/>
        <v>8.6513557459334048E-3</v>
      </c>
      <c r="BR72" s="13">
        <f t="shared" si="56"/>
        <v>0.13960905415914188</v>
      </c>
      <c r="BS72" s="17">
        <v>731067</v>
      </c>
      <c r="BT72" s="17">
        <v>345420</v>
      </c>
      <c r="BU72" s="17">
        <v>14304</v>
      </c>
      <c r="BV72" s="17">
        <v>167922</v>
      </c>
      <c r="BW72" s="13">
        <f t="shared" si="112"/>
        <v>0.58080515574241309</v>
      </c>
      <c r="BX72" s="13">
        <f t="shared" si="176"/>
        <v>0.27442316079995999</v>
      </c>
      <c r="BY72" s="13">
        <f t="shared" si="177"/>
        <v>1.1363988454874146E-2</v>
      </c>
      <c r="BZ72" s="13">
        <f t="shared" si="178"/>
        <v>0.13340769500275282</v>
      </c>
      <c r="CA72" s="13">
        <f t="shared" si="113"/>
        <v>0.41919484425758691</v>
      </c>
      <c r="CB72" s="8">
        <v>1234061</v>
      </c>
      <c r="CC72" s="8">
        <v>124583</v>
      </c>
      <c r="CD72" s="13">
        <f t="shared" si="114"/>
        <v>0.10095368057170594</v>
      </c>
      <c r="CE72" s="8">
        <v>265590</v>
      </c>
      <c r="CF72" s="8">
        <v>31069</v>
      </c>
      <c r="CG72" s="13">
        <f t="shared" si="115"/>
        <v>0.11698106103392447</v>
      </c>
      <c r="CH72" s="5">
        <v>93668</v>
      </c>
      <c r="CI72" s="5">
        <f>CH72*VLOOKUP(H72,'R-CPI-U-RS'!$A$44:$O$54,15,FALSE)</f>
        <v>96419.875361673709</v>
      </c>
      <c r="CJ72" s="5">
        <v>183998164</v>
      </c>
      <c r="CK72" s="5">
        <v>153162816</v>
      </c>
      <c r="CL72" s="9">
        <v>40486</v>
      </c>
      <c r="CM72" s="9">
        <v>21479</v>
      </c>
      <c r="CN72" s="9">
        <v>6312</v>
      </c>
      <c r="CO72" s="9">
        <v>5193</v>
      </c>
      <c r="CP72" s="9">
        <v>4299</v>
      </c>
      <c r="CQ72" s="9">
        <v>1666</v>
      </c>
      <c r="CR72" s="9">
        <v>1039</v>
      </c>
      <c r="CS72" s="9">
        <v>582</v>
      </c>
      <c r="CT72" s="20">
        <v>77999672000</v>
      </c>
      <c r="CU72" s="20">
        <f>CT72*VLOOKUP(H72,'R-CPI-U-RS'!$A$44:$P$54,16,FALSE)</f>
        <v>77999672000</v>
      </c>
      <c r="CV72" s="9" t="e">
        <v>#N/A</v>
      </c>
      <c r="CW72" s="9">
        <v>1056410</v>
      </c>
      <c r="CX72" s="9">
        <v>112643</v>
      </c>
      <c r="CY72" s="9">
        <v>42315</v>
      </c>
      <c r="CZ72" s="9">
        <v>16873</v>
      </c>
      <c r="DA72" s="11">
        <f t="shared" si="116"/>
        <v>0.86009993152809583</v>
      </c>
      <c r="DB72" s="11">
        <f t="shared" si="117"/>
        <v>9.171082873800826E-2</v>
      </c>
      <c r="DC72" s="11">
        <f t="shared" si="118"/>
        <v>3.4451707767449546E-2</v>
      </c>
      <c r="DD72" s="11">
        <f t="shared" si="119"/>
        <v>1.3737531966446325E-2</v>
      </c>
      <c r="DE72" s="9">
        <v>939201</v>
      </c>
      <c r="DF72" s="9">
        <v>695992</v>
      </c>
      <c r="DG72" s="9">
        <v>88</v>
      </c>
      <c r="DH72" s="9">
        <v>20</v>
      </c>
      <c r="DI72" s="9">
        <v>5826</v>
      </c>
      <c r="DJ72" s="9">
        <v>36847</v>
      </c>
      <c r="DK72" s="9">
        <v>78423</v>
      </c>
      <c r="DL72" s="9">
        <v>42478</v>
      </c>
      <c r="DM72" s="9">
        <v>74922</v>
      </c>
      <c r="DN72" s="9">
        <v>33101</v>
      </c>
      <c r="DO72" s="9">
        <v>32180</v>
      </c>
      <c r="DP72" s="9">
        <v>79426</v>
      </c>
      <c r="DQ72" s="9">
        <v>20034</v>
      </c>
      <c r="DR72" s="9">
        <v>87772</v>
      </c>
      <c r="DS72" s="9">
        <v>97520</v>
      </c>
      <c r="DT72" s="9">
        <v>50821</v>
      </c>
      <c r="DU72" s="9">
        <v>19747</v>
      </c>
      <c r="DV72" s="9">
        <v>158183</v>
      </c>
      <c r="DW72" s="9">
        <v>17772</v>
      </c>
      <c r="DX72" s="9">
        <v>70472</v>
      </c>
      <c r="DY72" s="9">
        <v>33545</v>
      </c>
      <c r="DZ72" s="9">
        <v>24</v>
      </c>
      <c r="EA72" s="9">
        <f t="shared" si="183"/>
        <v>115378</v>
      </c>
      <c r="EB72" s="9">
        <f t="shared" si="184"/>
        <v>99460</v>
      </c>
      <c r="EC72" s="9">
        <f t="shared" si="185"/>
        <v>236113</v>
      </c>
      <c r="ED72" s="9">
        <f t="shared" si="186"/>
        <v>177930</v>
      </c>
      <c r="EE72" s="9">
        <f t="shared" si="187"/>
        <v>156327</v>
      </c>
      <c r="EF72" s="9">
        <f t="shared" si="188"/>
        <v>153993</v>
      </c>
      <c r="EG72" s="11">
        <f t="shared" si="189"/>
        <v>0.12284697311864021</v>
      </c>
      <c r="EH72" s="11">
        <f t="shared" si="190"/>
        <v>0.10589852438402429</v>
      </c>
      <c r="EI72" s="11">
        <f t="shared" si="191"/>
        <v>0.2513977306242221</v>
      </c>
      <c r="EJ72" s="11">
        <f t="shared" si="192"/>
        <v>0.18944826506786086</v>
      </c>
      <c r="EK72" s="11">
        <f t="shared" si="193"/>
        <v>0.166446798928025</v>
      </c>
      <c r="EL72" s="11">
        <f t="shared" si="194"/>
        <v>0.16396170787722755</v>
      </c>
      <c r="EM72" s="9">
        <v>1020978</v>
      </c>
      <c r="EN72" s="9">
        <v>731110</v>
      </c>
      <c r="EO72" s="14">
        <f t="shared" si="120"/>
        <v>0.71608790786872978</v>
      </c>
      <c r="EP72" s="9">
        <v>714126</v>
      </c>
      <c r="EQ72" s="9">
        <v>695992</v>
      </c>
      <c r="ER72" s="11">
        <f t="shared" si="58"/>
        <v>2.53932779369467E-2</v>
      </c>
      <c r="ES72" s="9">
        <v>119298</v>
      </c>
      <c r="ET72" s="9">
        <v>882791</v>
      </c>
      <c r="EU72" s="9">
        <v>45367</v>
      </c>
      <c r="EV72" s="9">
        <v>136961</v>
      </c>
      <c r="EW72" s="9">
        <v>213151</v>
      </c>
      <c r="EX72" s="9">
        <v>184958</v>
      </c>
      <c r="EY72" s="9">
        <v>302354</v>
      </c>
      <c r="EZ72" s="13">
        <f t="shared" si="121"/>
        <v>5.1390419702964804E-2</v>
      </c>
      <c r="FA72" s="13">
        <f t="shared" si="122"/>
        <v>0.15514544212616577</v>
      </c>
      <c r="FB72" s="13">
        <f t="shared" si="123"/>
        <v>0.24145126083070625</v>
      </c>
      <c r="FC72" s="13">
        <f t="shared" si="124"/>
        <v>0.20951504942846041</v>
      </c>
      <c r="FD72" s="13">
        <f t="shared" si="125"/>
        <v>0.34249782791170275</v>
      </c>
      <c r="FE72" s="13">
        <f t="shared" si="126"/>
        <v>0.55201287734016313</v>
      </c>
      <c r="FF72" s="9">
        <v>245</v>
      </c>
      <c r="FG72" s="9">
        <v>150294</v>
      </c>
      <c r="FH72" s="9">
        <v>1424</v>
      </c>
      <c r="FI72" s="9">
        <v>24975</v>
      </c>
      <c r="FJ72" s="9">
        <v>1149</v>
      </c>
      <c r="FK72" s="9">
        <f t="shared" si="59"/>
        <v>150539</v>
      </c>
      <c r="FL72" s="9">
        <f t="shared" si="60"/>
        <v>26399</v>
      </c>
      <c r="FM72" s="9">
        <f t="shared" si="61"/>
        <v>1149</v>
      </c>
      <c r="FN72" s="9">
        <v>512230</v>
      </c>
      <c r="FO72" s="9">
        <v>183143</v>
      </c>
      <c r="FP72" s="9">
        <v>457673</v>
      </c>
      <c r="FQ72" s="9">
        <f t="shared" si="62"/>
        <v>329087</v>
      </c>
      <c r="FR72" s="8">
        <v>579766</v>
      </c>
      <c r="FS72" s="8">
        <v>34139</v>
      </c>
      <c r="FT72" s="13">
        <f t="shared" si="127"/>
        <v>5.8884101516818853E-2</v>
      </c>
      <c r="FU72" s="8">
        <v>545627</v>
      </c>
      <c r="FV72" s="8">
        <v>337658</v>
      </c>
      <c r="FW72" s="8">
        <v>207969</v>
      </c>
      <c r="FX72" s="13">
        <f t="shared" si="128"/>
        <v>0.61884400881921164</v>
      </c>
      <c r="FY72" s="13">
        <f t="shared" si="129"/>
        <v>0.38115599118078836</v>
      </c>
      <c r="FZ72" s="17">
        <v>125352</v>
      </c>
      <c r="GA72" s="17">
        <v>120067</v>
      </c>
      <c r="GB72" s="17">
        <v>131399</v>
      </c>
      <c r="GC72" s="17">
        <v>97496</v>
      </c>
      <c r="GD72" s="17">
        <v>105452</v>
      </c>
      <c r="GE72" s="13">
        <f t="shared" si="63"/>
        <v>0.21621136803468985</v>
      </c>
      <c r="GF72" s="13">
        <f t="shared" si="64"/>
        <v>0.20709562133688419</v>
      </c>
      <c r="GG72" s="13">
        <f t="shared" si="65"/>
        <v>0.22664143809743931</v>
      </c>
      <c r="GH72" s="13">
        <f t="shared" si="66"/>
        <v>0.16816439736031433</v>
      </c>
      <c r="GI72" s="13">
        <f t="shared" si="67"/>
        <v>0.18188717517067229</v>
      </c>
      <c r="GJ72">
        <v>1974</v>
      </c>
      <c r="GK72" s="8">
        <v>339040</v>
      </c>
      <c r="GL72" s="8">
        <v>32629</v>
      </c>
      <c r="GM72" s="8">
        <v>40151</v>
      </c>
      <c r="GN72" s="8">
        <v>165224</v>
      </c>
      <c r="GO72" s="8">
        <v>2722</v>
      </c>
      <c r="GP72" s="13">
        <f t="shared" si="130"/>
        <v>0.58478765570937241</v>
      </c>
      <c r="GQ72" s="13">
        <f t="shared" si="131"/>
        <v>5.6279602460302947E-2</v>
      </c>
      <c r="GR72" s="13">
        <f t="shared" si="132"/>
        <v>6.9253802396139139E-2</v>
      </c>
      <c r="GS72" s="13">
        <f t="shared" si="133"/>
        <v>0.28498394179720782</v>
      </c>
      <c r="GT72" s="13">
        <f t="shared" si="134"/>
        <v>4.6949976369776774E-3</v>
      </c>
      <c r="GU72" s="21">
        <v>408809.60599417001</v>
      </c>
      <c r="GV72" s="21">
        <f>GU72*VLOOKUP(H72,'R-CPI-U-RS'!$A$44:$O$54,15,FALSE)</f>
        <v>420820.03732985444</v>
      </c>
      <c r="GW72" s="9">
        <v>1782</v>
      </c>
      <c r="GX72" s="9">
        <v>26</v>
      </c>
      <c r="GY72" s="9">
        <v>66</v>
      </c>
      <c r="GZ72" s="9">
        <v>3772</v>
      </c>
      <c r="HA72" s="9">
        <f t="shared" si="69"/>
        <v>3864</v>
      </c>
      <c r="HB72" s="8">
        <v>22799</v>
      </c>
      <c r="HC72" s="8">
        <v>95569</v>
      </c>
      <c r="HD72" s="8">
        <v>121109</v>
      </c>
      <c r="HE72" s="8">
        <v>301970</v>
      </c>
      <c r="HF72" s="8">
        <v>4180</v>
      </c>
      <c r="HG72" s="13">
        <f t="shared" si="135"/>
        <v>4.1784955656519927E-2</v>
      </c>
      <c r="HH72" s="13">
        <f t="shared" si="179"/>
        <v>0.17515445533303886</v>
      </c>
      <c r="HI72" s="13">
        <f t="shared" si="180"/>
        <v>0.22196298936819475</v>
      </c>
      <c r="HJ72" s="13">
        <f t="shared" si="181"/>
        <v>0.55343668843367355</v>
      </c>
      <c r="HK72" s="13">
        <f t="shared" si="182"/>
        <v>7.6609112085728893E-3</v>
      </c>
      <c r="HL72" s="5">
        <v>1619</v>
      </c>
      <c r="HM72" s="5">
        <f>HL72*VLOOKUP(H72,'R-CPI-U-RS'!$A$44:$O$54,15,FALSE)</f>
        <v>1666.5646561317603</v>
      </c>
      <c r="HN72" s="17">
        <v>65813</v>
      </c>
      <c r="HO72" s="17">
        <v>131889</v>
      </c>
      <c r="HP72" s="17">
        <v>66919</v>
      </c>
      <c r="HQ72" s="17">
        <v>26931</v>
      </c>
      <c r="HR72" s="17">
        <v>44567</v>
      </c>
      <c r="HS72" s="17">
        <v>1539</v>
      </c>
      <c r="HT72" s="13">
        <f t="shared" si="136"/>
        <v>0.19491023461609083</v>
      </c>
      <c r="HU72" s="13">
        <f t="shared" si="137"/>
        <v>0.39059936385336641</v>
      </c>
      <c r="HV72" s="13">
        <f t="shared" si="138"/>
        <v>0.19818573823217575</v>
      </c>
      <c r="HW72" s="13">
        <f t="shared" si="139"/>
        <v>7.975821689401702E-2</v>
      </c>
      <c r="HX72" s="13">
        <f t="shared" si="140"/>
        <v>0.1319885801609913</v>
      </c>
      <c r="HY72" s="13">
        <f t="shared" si="141"/>
        <v>4.5578662433586646E-3</v>
      </c>
      <c r="HZ72" s="13">
        <v>0.17600000000000002</v>
      </c>
      <c r="IA72" s="17">
        <v>5661</v>
      </c>
      <c r="IB72" s="17">
        <v>45146</v>
      </c>
      <c r="IC72" s="17">
        <v>55230</v>
      </c>
      <c r="ID72" s="17">
        <v>30764</v>
      </c>
      <c r="IE72" s="17">
        <v>63168</v>
      </c>
      <c r="IF72" s="17">
        <v>8000</v>
      </c>
      <c r="IG72" s="13">
        <f t="shared" si="142"/>
        <v>2.7220403040837816E-2</v>
      </c>
      <c r="IH72" s="13">
        <f t="shared" si="143"/>
        <v>0.21708043025643245</v>
      </c>
      <c r="II72" s="13">
        <f t="shared" si="144"/>
        <v>0.26556842606349984</v>
      </c>
      <c r="IJ72" s="13">
        <f t="shared" si="145"/>
        <v>0.14792589280133098</v>
      </c>
      <c r="IK72" s="13">
        <f t="shared" si="146"/>
        <v>0.30373757627338688</v>
      </c>
      <c r="IL72" s="13">
        <f t="shared" si="147"/>
        <v>3.8467271564512018E-2</v>
      </c>
      <c r="IM72" s="13">
        <v>0.28800000000000003</v>
      </c>
      <c r="IN72" s="17">
        <v>887293</v>
      </c>
      <c r="IO72" s="17">
        <v>600162</v>
      </c>
      <c r="IP72" s="17">
        <v>63056</v>
      </c>
      <c r="IQ72" s="17">
        <v>31558</v>
      </c>
      <c r="IR72" s="17">
        <v>21007</v>
      </c>
      <c r="IS72" s="17">
        <v>18981</v>
      </c>
      <c r="IT72" s="17">
        <v>152529</v>
      </c>
      <c r="IU72" s="13">
        <f t="shared" si="148"/>
        <v>0.67639663560965768</v>
      </c>
      <c r="IV72" s="13">
        <f t="shared" si="149"/>
        <v>7.1065589382537667E-2</v>
      </c>
      <c r="IW72" s="13">
        <f t="shared" si="150"/>
        <v>3.5566605394159539E-2</v>
      </c>
      <c r="IX72" s="13">
        <f t="shared" si="151"/>
        <v>2.3675381187499508E-2</v>
      </c>
      <c r="IY72" s="13">
        <f t="shared" si="152"/>
        <v>2.1392031718947404E-2</v>
      </c>
      <c r="IZ72" s="13">
        <f t="shared" si="153"/>
        <v>0.17190375670719818</v>
      </c>
      <c r="JA72" s="17">
        <v>887293</v>
      </c>
      <c r="JB72" s="17">
        <v>600162</v>
      </c>
      <c r="JC72" s="17">
        <v>63056</v>
      </c>
      <c r="JD72" s="17">
        <v>31558</v>
      </c>
      <c r="JE72" s="17">
        <v>27809</v>
      </c>
      <c r="JF72" s="17">
        <v>12179</v>
      </c>
      <c r="JG72" s="17">
        <v>152529</v>
      </c>
      <c r="JH72" s="13">
        <f t="shared" si="74"/>
        <v>0.67639663560965768</v>
      </c>
      <c r="JI72" s="13">
        <f t="shared" si="75"/>
        <v>7.1065589382537667E-2</v>
      </c>
      <c r="JJ72" s="13">
        <f t="shared" si="76"/>
        <v>3.5566605394159539E-2</v>
      </c>
      <c r="JK72" s="13">
        <f t="shared" si="77"/>
        <v>3.1341394556251428E-2</v>
      </c>
      <c r="JL72" s="13">
        <f t="shared" si="78"/>
        <v>1.3726018350195482E-2</v>
      </c>
      <c r="JM72" s="13">
        <f t="shared" si="79"/>
        <v>0.17190375670719818</v>
      </c>
      <c r="JN72" s="1">
        <v>56</v>
      </c>
      <c r="JO72" s="1">
        <v>27</v>
      </c>
      <c r="JP72" s="1">
        <v>11</v>
      </c>
      <c r="JQ72" s="1">
        <v>16</v>
      </c>
      <c r="JR72" s="1">
        <v>2</v>
      </c>
      <c r="JS72" s="1">
        <v>0</v>
      </c>
      <c r="JT72" s="11">
        <f t="shared" si="80"/>
        <v>0.48214285714285715</v>
      </c>
      <c r="JU72" s="11">
        <f t="shared" si="81"/>
        <v>0.19642857142857142</v>
      </c>
      <c r="JV72" s="11">
        <f t="shared" si="82"/>
        <v>0.2857142857142857</v>
      </c>
      <c r="JW72" s="11">
        <f t="shared" si="83"/>
        <v>3.5714285714285712E-2</v>
      </c>
      <c r="JX72" s="11">
        <f t="shared" si="84"/>
        <v>0</v>
      </c>
      <c r="JY72" s="29">
        <f>(JN72/J72)*100000</f>
        <v>4.4331504658766159</v>
      </c>
      <c r="JZ72" s="9">
        <v>30123953</v>
      </c>
      <c r="KA72" s="9">
        <v>14755893</v>
      </c>
      <c r="KB72" s="9"/>
      <c r="KC72" s="9"/>
      <c r="KD72" s="9"/>
      <c r="KE72" s="9"/>
      <c r="KF72" s="9">
        <v>97265</v>
      </c>
      <c r="KG72" s="9"/>
      <c r="KH72" s="9">
        <f t="shared" si="85"/>
        <v>14853158</v>
      </c>
      <c r="KI72" s="9">
        <f t="shared" si="86"/>
        <v>0</v>
      </c>
      <c r="KJ72" s="9">
        <f t="shared" si="87"/>
        <v>44977111</v>
      </c>
      <c r="KK72" t="e">
        <v>#N/A</v>
      </c>
      <c r="KL72" s="8" t="e">
        <v>#N/A</v>
      </c>
      <c r="KM72" s="8" t="e">
        <v>#N/A</v>
      </c>
      <c r="KN72" s="8" t="e">
        <v>#N/A</v>
      </c>
      <c r="KO72" s="8">
        <v>542608</v>
      </c>
      <c r="KP72" s="8">
        <v>135827</v>
      </c>
      <c r="KQ72" s="8">
        <v>273082</v>
      </c>
      <c r="KR72" s="8">
        <v>120765</v>
      </c>
      <c r="KS72" s="8">
        <v>12934</v>
      </c>
      <c r="KT72" s="13">
        <f t="shared" si="154"/>
        <v>0.25032251643912362</v>
      </c>
      <c r="KU72" s="13">
        <f t="shared" si="155"/>
        <v>0.50327676702149615</v>
      </c>
      <c r="KV72" s="13">
        <f t="shared" si="156"/>
        <v>0.22256398726152213</v>
      </c>
      <c r="KW72" s="13">
        <f t="shared" si="157"/>
        <v>2.383672927785805E-2</v>
      </c>
      <c r="KX72" s="17">
        <v>11607530</v>
      </c>
      <c r="KY72" s="15">
        <f t="shared" si="158"/>
        <v>21.392109957833281</v>
      </c>
      <c r="KZ72" s="8">
        <v>689637</v>
      </c>
      <c r="LA72" s="8">
        <v>30950</v>
      </c>
      <c r="LB72" s="8">
        <v>190420</v>
      </c>
      <c r="LC72" s="8">
        <v>307236</v>
      </c>
      <c r="LD72" s="8">
        <v>114592</v>
      </c>
      <c r="LE72" s="8">
        <v>46439</v>
      </c>
      <c r="LF72" s="13">
        <f t="shared" si="159"/>
        <v>4.4878682553285282E-2</v>
      </c>
      <c r="LG72" s="13">
        <f t="shared" si="160"/>
        <v>0.27611627566386376</v>
      </c>
      <c r="LH72" s="13">
        <f t="shared" si="161"/>
        <v>0.44550393902879343</v>
      </c>
      <c r="LI72" s="13">
        <f t="shared" si="162"/>
        <v>0.16616277838921056</v>
      </c>
      <c r="LJ72" s="13">
        <f t="shared" si="163"/>
        <v>6.7338324364847019E-2</v>
      </c>
      <c r="LK72" s="17">
        <v>847</v>
      </c>
      <c r="LL72" s="17">
        <v>17</v>
      </c>
      <c r="LM72" s="13">
        <f t="shared" si="195"/>
        <v>2.0070838252656435E-2</v>
      </c>
      <c r="LN72" s="27" t="e">
        <v>#N/A</v>
      </c>
      <c r="LO72" s="27" t="e">
        <v>#N/A</v>
      </c>
      <c r="LP72" s="27" t="e">
        <v>#N/A</v>
      </c>
      <c r="LQ72" s="27" t="e">
        <v>#N/A</v>
      </c>
      <c r="LR72" s="27" t="e">
        <v>#N/A</v>
      </c>
      <c r="LS72" s="11" t="e">
        <f t="shared" ref="LS72:LS73" si="211">LN72/(SUM($LN72:$LR72))</f>
        <v>#N/A</v>
      </c>
      <c r="LT72" s="11" t="e">
        <f t="shared" ref="LT72:LT73" si="212">LO72/(SUM($LN72:$LR72))</f>
        <v>#N/A</v>
      </c>
      <c r="LU72" s="11" t="e">
        <f t="shared" ref="LU72:LU73" si="213">LP72/(SUM($LN72:$LR72))</f>
        <v>#N/A</v>
      </c>
      <c r="LV72" s="11" t="e">
        <f t="shared" ref="LV72:LV73" si="214">LQ72/(SUM($LN72:$LR72))</f>
        <v>#N/A</v>
      </c>
      <c r="LW72" s="11" t="e">
        <f t="shared" ref="LW72:LW73" si="215">LR72/(SUM($LN72:$LR72))</f>
        <v>#N/A</v>
      </c>
      <c r="LX72" s="25" t="e">
        <v>#N/A</v>
      </c>
      <c r="LY72" s="25" t="e">
        <v>#N/A</v>
      </c>
      <c r="LZ72" s="25" t="e">
        <v>#N/A</v>
      </c>
      <c r="MA72" s="25" t="e">
        <v>#N/A</v>
      </c>
      <c r="MB72" s="22" t="e">
        <v>#N/A</v>
      </c>
      <c r="MC72" s="22" t="e">
        <v>#N/A</v>
      </c>
      <c r="MD72" s="1">
        <v>365</v>
      </c>
      <c r="ME72" s="1">
        <v>173</v>
      </c>
      <c r="MF72" s="1">
        <v>175</v>
      </c>
      <c r="MG72" s="1">
        <v>14</v>
      </c>
      <c r="MH72" s="1">
        <v>3</v>
      </c>
      <c r="MI72" s="1">
        <v>0</v>
      </c>
      <c r="MJ72" s="11">
        <f t="shared" si="95"/>
        <v>0.47397260273972602</v>
      </c>
      <c r="MK72" s="11">
        <f t="shared" si="96"/>
        <v>0.47945205479452052</v>
      </c>
      <c r="ML72" s="11">
        <f t="shared" si="97"/>
        <v>3.8356164383561646E-2</v>
      </c>
      <c r="MM72" s="11">
        <f t="shared" si="98"/>
        <v>8.21917808219178E-3</v>
      </c>
      <c r="MN72" s="11">
        <f t="shared" si="99"/>
        <v>0</v>
      </c>
      <c r="MO72" s="26" t="e">
        <v>#N/A</v>
      </c>
      <c r="MP72" s="26" t="e">
        <v>#N/A</v>
      </c>
      <c r="MQ72" s="26" t="e">
        <v>#N/A</v>
      </c>
      <c r="MR72" s="26" t="e">
        <v>#N/A</v>
      </c>
      <c r="MS72" s="9">
        <v>139164.46807050001</v>
      </c>
      <c r="MT72" s="9">
        <v>1.97</v>
      </c>
      <c r="MU72" s="9">
        <v>1432.2</v>
      </c>
      <c r="MV72" s="9">
        <v>1715036.5958062001</v>
      </c>
      <c r="MW72" s="9">
        <v>1855635.2338767</v>
      </c>
      <c r="MX72" s="13">
        <v>0.05</v>
      </c>
      <c r="MY72" s="13">
        <v>9.6000000000000002E-2</v>
      </c>
      <c r="MZ72" s="13">
        <v>0.111</v>
      </c>
      <c r="NA72" s="13">
        <v>8.1000000000000003E-2</v>
      </c>
      <c r="NB72" s="13">
        <v>0.27100000000000002</v>
      </c>
      <c r="NC72" s="8">
        <v>1957</v>
      </c>
      <c r="ND72" s="8">
        <v>2270</v>
      </c>
      <c r="NE72" s="8">
        <v>636</v>
      </c>
      <c r="NF72" s="8">
        <v>1295</v>
      </c>
      <c r="NG72" s="8">
        <v>3506</v>
      </c>
      <c r="NH72" s="38">
        <f t="shared" si="100"/>
        <v>0.20250413907284767</v>
      </c>
      <c r="NI72" s="38">
        <f t="shared" si="101"/>
        <v>0.23489238410596028</v>
      </c>
      <c r="NJ72" s="38">
        <f t="shared" si="102"/>
        <v>6.5811258278145698E-2</v>
      </c>
      <c r="NK72" s="38">
        <f t="shared" si="103"/>
        <v>0.1340024834437086</v>
      </c>
      <c r="NL72" s="38">
        <f t="shared" si="104"/>
        <v>0.36278973509933776</v>
      </c>
      <c r="NM72" s="8">
        <v>1248534</v>
      </c>
      <c r="NN72" s="8">
        <v>129810</v>
      </c>
      <c r="NO72" s="11">
        <f t="shared" si="105"/>
        <v>0.10396993594087145</v>
      </c>
      <c r="NP72" s="13">
        <v>0.255</v>
      </c>
      <c r="NQ72" s="13">
        <v>0.18899999999999997</v>
      </c>
      <c r="NR72" s="13">
        <v>7.6719275254999997E-2</v>
      </c>
      <c r="NS72" s="9" t="e">
        <v>#N/A</v>
      </c>
      <c r="NT72" s="39" t="e">
        <v>#N/A</v>
      </c>
      <c r="NU72" s="8">
        <v>7018</v>
      </c>
      <c r="NV72" s="16">
        <v>556.93063999999993</v>
      </c>
      <c r="NW72" s="8">
        <v>541</v>
      </c>
      <c r="NX72" s="25">
        <v>5.0034682080000001</v>
      </c>
      <c r="NY72" s="39" t="e">
        <v>#N/A</v>
      </c>
    </row>
    <row r="73" spans="1:389" x14ac:dyDescent="0.25">
      <c r="A73" s="3" t="s">
        <v>50</v>
      </c>
      <c r="B73" s="3" t="s">
        <v>5</v>
      </c>
      <c r="C73" s="3" t="s">
        <v>81</v>
      </c>
      <c r="D73" s="3" t="s">
        <v>97</v>
      </c>
      <c r="E73" s="3" t="s">
        <v>25</v>
      </c>
      <c r="F73" s="3" t="s">
        <v>26</v>
      </c>
      <c r="G73" s="3">
        <v>27053</v>
      </c>
      <c r="H73" s="3">
        <v>2024</v>
      </c>
      <c r="I73" s="3" t="str">
        <f t="shared" ref="I73:I128" si="216">"Sum of "&amp;H73</f>
        <v>Sum of 2024</v>
      </c>
      <c r="J73" s="8">
        <v>1273334</v>
      </c>
      <c r="K73" s="8">
        <v>1273334</v>
      </c>
      <c r="L73" s="8">
        <v>270428</v>
      </c>
      <c r="M73" s="8">
        <v>307523</v>
      </c>
      <c r="N73" s="8">
        <v>483943</v>
      </c>
      <c r="O73" s="8">
        <v>211440</v>
      </c>
      <c r="P73" s="13">
        <f t="shared" si="106"/>
        <v>0.21237789927858677</v>
      </c>
      <c r="Q73" s="13">
        <f t="shared" si="107"/>
        <v>0.24151008297901413</v>
      </c>
      <c r="R73" s="13">
        <f t="shared" si="108"/>
        <v>0.38005974865981745</v>
      </c>
      <c r="S73" s="13">
        <f t="shared" si="109"/>
        <v>0.16605226908258164</v>
      </c>
      <c r="T73" s="15">
        <v>38</v>
      </c>
      <c r="U73" s="15">
        <v>37.299999999999997</v>
      </c>
      <c r="V73" s="15">
        <v>38.6</v>
      </c>
      <c r="W73" s="17">
        <v>817201</v>
      </c>
      <c r="X73" s="17">
        <v>175932</v>
      </c>
      <c r="Y73" s="17">
        <v>90239</v>
      </c>
      <c r="Z73" s="17">
        <v>12423</v>
      </c>
      <c r="AA73" s="17">
        <v>75208</v>
      </c>
      <c r="AB73" s="17">
        <v>102331</v>
      </c>
      <c r="AC73" s="17">
        <v>456133</v>
      </c>
      <c r="AD73" s="13">
        <f t="shared" si="203"/>
        <v>0.64178055404159473</v>
      </c>
      <c r="AE73" s="13">
        <f t="shared" si="204"/>
        <v>0.13816641980815716</v>
      </c>
      <c r="AF73" s="13">
        <f t="shared" si="205"/>
        <v>7.0868287503514399E-2</v>
      </c>
      <c r="AG73" s="13">
        <f t="shared" si="206"/>
        <v>9.7562776145143377E-3</v>
      </c>
      <c r="AH73" s="13">
        <f t="shared" si="207"/>
        <v>5.9063843422071508E-2</v>
      </c>
      <c r="AI73" s="13">
        <f t="shared" si="208"/>
        <v>8.0364617610147848E-2</v>
      </c>
      <c r="AJ73" s="13">
        <f t="shared" si="209"/>
        <v>0.35821944595840527</v>
      </c>
      <c r="AK73" s="17">
        <v>547208</v>
      </c>
      <c r="AL73" s="17">
        <v>200293</v>
      </c>
      <c r="AM73" s="17">
        <v>185423</v>
      </c>
      <c r="AN73" s="17">
        <v>71413</v>
      </c>
      <c r="AO73" s="17">
        <v>90079</v>
      </c>
      <c r="AP73" s="13">
        <f t="shared" si="110"/>
        <v>0.36602717796523443</v>
      </c>
      <c r="AQ73" s="13">
        <f t="shared" si="164"/>
        <v>0.33885286764813383</v>
      </c>
      <c r="AR73" s="13">
        <f t="shared" si="165"/>
        <v>0.13050430549260975</v>
      </c>
      <c r="AS73" s="13">
        <f t="shared" si="166"/>
        <v>0.16461564889402203</v>
      </c>
      <c r="AT73" s="19">
        <v>2.27</v>
      </c>
      <c r="AU73" s="17">
        <v>1201392</v>
      </c>
      <c r="AV73" s="17">
        <v>977872</v>
      </c>
      <c r="AW73" s="17">
        <v>69291</v>
      </c>
      <c r="AX73" s="17">
        <v>39552</v>
      </c>
      <c r="AY73" s="17">
        <v>54168</v>
      </c>
      <c r="AZ73" s="17">
        <v>60509</v>
      </c>
      <c r="BA73" s="13">
        <f t="shared" si="167"/>
        <v>0.813949152316646</v>
      </c>
      <c r="BB73" s="13">
        <f t="shared" si="168"/>
        <v>5.7675596308282395E-2</v>
      </c>
      <c r="BC73" s="13">
        <f t="shared" si="169"/>
        <v>3.292181069958848E-2</v>
      </c>
      <c r="BD73" s="13">
        <f t="shared" si="170"/>
        <v>4.508769827000679E-2</v>
      </c>
      <c r="BE73" s="13">
        <f t="shared" si="171"/>
        <v>5.0365742405476317E-2</v>
      </c>
      <c r="BF73" s="13">
        <f t="shared" si="210"/>
        <v>0.18605084768335398</v>
      </c>
      <c r="BG73" s="17">
        <v>1257145</v>
      </c>
      <c r="BH73" s="17">
        <v>1089126</v>
      </c>
      <c r="BI73" s="17">
        <v>94609</v>
      </c>
      <c r="BJ73" s="17">
        <v>40969</v>
      </c>
      <c r="BK73" s="17">
        <v>23407</v>
      </c>
      <c r="BL73" s="17">
        <v>9034</v>
      </c>
      <c r="BM73" s="13">
        <f t="shared" si="111"/>
        <v>0.86634875054190252</v>
      </c>
      <c r="BN73" s="13">
        <f t="shared" si="172"/>
        <v>7.5257030811879302E-2</v>
      </c>
      <c r="BO73" s="13">
        <f t="shared" si="173"/>
        <v>3.2588921723428879E-2</v>
      </c>
      <c r="BP73" s="13">
        <f t="shared" si="174"/>
        <v>1.8619172808228168E-2</v>
      </c>
      <c r="BQ73" s="13">
        <f t="shared" si="175"/>
        <v>7.1861241145611682E-3</v>
      </c>
      <c r="BR73" s="13">
        <f t="shared" ref="BR73:BR128" si="217">SUM(BN73:BQ73)</f>
        <v>0.13365124945809753</v>
      </c>
      <c r="BS73" s="17">
        <v>732795</v>
      </c>
      <c r="BT73" s="17">
        <v>348467</v>
      </c>
      <c r="BU73" s="17">
        <v>19316</v>
      </c>
      <c r="BV73" s="17">
        <v>172756</v>
      </c>
      <c r="BW73" s="13">
        <f t="shared" si="112"/>
        <v>0.57549315419206581</v>
      </c>
      <c r="BX73" s="13">
        <f t="shared" si="176"/>
        <v>0.27366503996594765</v>
      </c>
      <c r="BY73" s="13">
        <f t="shared" si="177"/>
        <v>1.5169625565641064E-2</v>
      </c>
      <c r="BZ73" s="13">
        <f t="shared" si="178"/>
        <v>0.13567218027634539</v>
      </c>
      <c r="CA73" s="13">
        <f t="shared" si="113"/>
        <v>0.42450684580793407</v>
      </c>
      <c r="CB73" s="8">
        <v>1245652</v>
      </c>
      <c r="CC73" s="8">
        <v>115408</v>
      </c>
      <c r="CD73" s="13">
        <f t="shared" si="114"/>
        <v>9.2648669130704242E-2</v>
      </c>
      <c r="CE73" s="8">
        <v>263899</v>
      </c>
      <c r="CF73" s="8">
        <v>25636</v>
      </c>
      <c r="CG73" s="13">
        <f t="shared" si="115"/>
        <v>9.7143225249053611E-2</v>
      </c>
      <c r="CH73" s="5">
        <v>95274</v>
      </c>
      <c r="CI73" s="5">
        <f>CH73*VLOOKUP(H73,'R-CPI-U-RS'!$A$44:$O$54,15,FALSE)</f>
        <v>95274</v>
      </c>
      <c r="CJ73" s="5"/>
      <c r="CK73" s="5" t="e">
        <v>#N/A</v>
      </c>
      <c r="CL73" s="9" t="e">
        <v>#N/A</v>
      </c>
      <c r="CM73" s="9" t="e">
        <v>#N/A</v>
      </c>
      <c r="CN73" s="9" t="e">
        <v>#N/A</v>
      </c>
      <c r="CO73" s="9" t="e">
        <v>#N/A</v>
      </c>
      <c r="CP73" s="9" t="e">
        <v>#N/A</v>
      </c>
      <c r="CQ73" s="9" t="e">
        <v>#N/A</v>
      </c>
      <c r="CR73" s="9" t="e">
        <v>#N/A</v>
      </c>
      <c r="CS73" s="9" t="e">
        <v>#N/A</v>
      </c>
      <c r="CT73" s="20" t="e">
        <v>#N/A</v>
      </c>
      <c r="CU73" s="20" t="e">
        <f>CT73*VLOOKUP(H73,'R-CPI-U-RS'!$A$44:$P$54,16,FALSE)</f>
        <v>#N/A</v>
      </c>
      <c r="CV73" s="9" t="e">
        <v>#N/A</v>
      </c>
      <c r="CW73" s="9">
        <v>1061621</v>
      </c>
      <c r="CX73" s="9">
        <v>117108</v>
      </c>
      <c r="CY73" s="9">
        <v>42146</v>
      </c>
      <c r="CZ73" s="9">
        <v>21787</v>
      </c>
      <c r="DA73" s="11">
        <f t="shared" si="116"/>
        <v>0.85431195288823514</v>
      </c>
      <c r="DB73" s="11">
        <f t="shared" si="117"/>
        <v>9.4239624290434573E-2</v>
      </c>
      <c r="DC73" s="11">
        <f t="shared" si="118"/>
        <v>3.3915899898765714E-2</v>
      </c>
      <c r="DD73" s="11">
        <f t="shared" si="119"/>
        <v>1.7532522922564624E-2</v>
      </c>
      <c r="DE73" s="9" t="e">
        <v>#N/A</v>
      </c>
      <c r="DF73" s="9">
        <v>696300</v>
      </c>
      <c r="DG73" s="9" t="e">
        <v>#N/A</v>
      </c>
      <c r="DH73" s="9" t="e">
        <v>#N/A</v>
      </c>
      <c r="DI73" s="9" t="e">
        <v>#N/A</v>
      </c>
      <c r="DJ73" s="9" t="e">
        <v>#N/A</v>
      </c>
      <c r="DK73" s="9" t="e">
        <v>#N/A</v>
      </c>
      <c r="DL73" s="9" t="e">
        <v>#N/A</v>
      </c>
      <c r="DM73" s="9" t="e">
        <v>#N/A</v>
      </c>
      <c r="DN73" s="9" t="e">
        <v>#N/A</v>
      </c>
      <c r="DO73" s="9" t="e">
        <v>#N/A</v>
      </c>
      <c r="DP73" s="9" t="e">
        <v>#N/A</v>
      </c>
      <c r="DQ73" s="9" t="e">
        <v>#N/A</v>
      </c>
      <c r="DR73" s="9" t="e">
        <v>#N/A</v>
      </c>
      <c r="DS73" s="9" t="e">
        <v>#N/A</v>
      </c>
      <c r="DT73" s="9" t="e">
        <v>#N/A</v>
      </c>
      <c r="DU73" s="9" t="e">
        <v>#N/A</v>
      </c>
      <c r="DV73" s="9" t="e">
        <v>#N/A</v>
      </c>
      <c r="DW73" s="9" t="e">
        <v>#N/A</v>
      </c>
      <c r="DX73" s="9" t="e">
        <v>#N/A</v>
      </c>
      <c r="DY73" s="9" t="e">
        <v>#N/A</v>
      </c>
      <c r="DZ73" s="9" t="e">
        <v>#N/A</v>
      </c>
      <c r="EA73" s="9" t="e">
        <f t="shared" si="183"/>
        <v>#N/A</v>
      </c>
      <c r="EB73" s="9" t="e">
        <f t="shared" si="184"/>
        <v>#N/A</v>
      </c>
      <c r="EC73" s="9" t="e">
        <f t="shared" si="185"/>
        <v>#N/A</v>
      </c>
      <c r="ED73" s="9" t="e">
        <f t="shared" si="186"/>
        <v>#N/A</v>
      </c>
      <c r="EE73" s="9" t="e">
        <f t="shared" si="187"/>
        <v>#N/A</v>
      </c>
      <c r="EF73" s="9" t="e">
        <f t="shared" si="188"/>
        <v>#N/A</v>
      </c>
      <c r="EG73" s="11" t="e">
        <f t="shared" si="189"/>
        <v>#N/A</v>
      </c>
      <c r="EH73" s="11" t="e">
        <f t="shared" si="190"/>
        <v>#N/A</v>
      </c>
      <c r="EI73" s="11" t="e">
        <f t="shared" si="191"/>
        <v>#N/A</v>
      </c>
      <c r="EJ73" s="11" t="e">
        <f t="shared" si="192"/>
        <v>#N/A</v>
      </c>
      <c r="EK73" s="11" t="e">
        <f t="shared" si="193"/>
        <v>#N/A</v>
      </c>
      <c r="EL73" s="11" t="e">
        <f t="shared" si="194"/>
        <v>#N/A</v>
      </c>
      <c r="EM73" s="9">
        <v>1036371</v>
      </c>
      <c r="EN73" s="9">
        <v>734168</v>
      </c>
      <c r="EO73" s="14">
        <f t="shared" si="120"/>
        <v>0.7084026859107404</v>
      </c>
      <c r="EP73" s="9">
        <v>716187</v>
      </c>
      <c r="EQ73" s="9">
        <v>696300</v>
      </c>
      <c r="ER73" s="11">
        <f t="shared" ref="ER73:ER128" si="218">(EP73-EQ73)/EP73</f>
        <v>2.7767887437219609E-2</v>
      </c>
      <c r="ES73" s="9" t="e">
        <v>#N/A</v>
      </c>
      <c r="ET73" s="9">
        <v>894103</v>
      </c>
      <c r="EU73" s="9">
        <v>48349</v>
      </c>
      <c r="EV73" s="9">
        <v>136658</v>
      </c>
      <c r="EW73" s="9">
        <v>220429</v>
      </c>
      <c r="EX73" s="9">
        <v>182319</v>
      </c>
      <c r="EY73" s="9">
        <v>306348</v>
      </c>
      <c r="EZ73" s="13">
        <f t="shared" si="121"/>
        <v>5.4075425314533111E-2</v>
      </c>
      <c r="FA73" s="13">
        <f t="shared" si="122"/>
        <v>0.15284368803146842</v>
      </c>
      <c r="FB73" s="13">
        <f t="shared" si="123"/>
        <v>0.24653647286722</v>
      </c>
      <c r="FC73" s="13">
        <f t="shared" si="124"/>
        <v>0.20391274830752162</v>
      </c>
      <c r="FD73" s="13">
        <f t="shared" si="125"/>
        <v>0.34263166547925689</v>
      </c>
      <c r="FE73" s="13">
        <f t="shared" si="126"/>
        <v>0.54654441378677854</v>
      </c>
      <c r="FF73" s="9" t="e">
        <v>#N/A</v>
      </c>
      <c r="FG73" s="9" t="e">
        <v>#N/A</v>
      </c>
      <c r="FH73" s="9" t="e">
        <v>#N/A</v>
      </c>
      <c r="FI73" s="9" t="e">
        <v>#N/A</v>
      </c>
      <c r="FJ73" s="9" t="e">
        <v>#N/A</v>
      </c>
      <c r="FK73" s="9" t="e">
        <f t="shared" ref="FK73:FK128" si="219">FF73+FG73</f>
        <v>#N/A</v>
      </c>
      <c r="FL73" s="9" t="e">
        <f t="shared" ref="FL73:FL128" si="220">FH73+FI73</f>
        <v>#N/A</v>
      </c>
      <c r="FM73" s="9" t="e">
        <f t="shared" ref="FM73:FM128" si="221">FJ73</f>
        <v>#N/A</v>
      </c>
      <c r="FN73" s="9" t="e">
        <v>#N/A</v>
      </c>
      <c r="FO73" s="9" t="e">
        <v>#N/A</v>
      </c>
      <c r="FP73" s="9" t="e">
        <v>#N/A</v>
      </c>
      <c r="FQ73" s="9" t="e">
        <f t="shared" ref="FQ73:FQ128" si="222">(FN73+FP73)-(FO73+FP73)</f>
        <v>#N/A</v>
      </c>
      <c r="FR73" s="8">
        <v>584412</v>
      </c>
      <c r="FS73" s="8">
        <v>37204</v>
      </c>
      <c r="FT73" s="13">
        <f t="shared" si="127"/>
        <v>6.3660568229262915E-2</v>
      </c>
      <c r="FU73" s="8">
        <v>547208</v>
      </c>
      <c r="FV73" s="8">
        <v>335762</v>
      </c>
      <c r="FW73" s="8">
        <v>211446</v>
      </c>
      <c r="FX73" s="13">
        <f t="shared" si="128"/>
        <v>0.61359117556760867</v>
      </c>
      <c r="FY73" s="13">
        <f t="shared" si="129"/>
        <v>0.38640882443239133</v>
      </c>
      <c r="FZ73" s="17">
        <v>128130</v>
      </c>
      <c r="GA73" s="17">
        <v>112794</v>
      </c>
      <c r="GB73" s="17">
        <v>142704</v>
      </c>
      <c r="GC73" s="17">
        <v>97958</v>
      </c>
      <c r="GD73" s="17">
        <v>102826</v>
      </c>
      <c r="GE73" s="13">
        <f t="shared" ref="GE73:GE128" si="223">FZ73/$FR73</f>
        <v>0.21924601137553643</v>
      </c>
      <c r="GF73" s="13">
        <f t="shared" ref="GF73:GF128" si="224">GA73/$FR73</f>
        <v>0.19300425042606928</v>
      </c>
      <c r="GG73" s="13">
        <f t="shared" ref="GG73:GG128" si="225">GB73/$FR73</f>
        <v>0.24418389766123899</v>
      </c>
      <c r="GH73" s="13">
        <f t="shared" ref="GH73:GH128" si="226">GC73/$FR73</f>
        <v>0.16761805027959728</v>
      </c>
      <c r="GI73" s="13">
        <f t="shared" ref="GI73:GI128" si="227">GD73/$FR73</f>
        <v>0.17594779025755802</v>
      </c>
      <c r="GJ73">
        <v>1973</v>
      </c>
      <c r="GK73" s="8">
        <v>343454</v>
      </c>
      <c r="GL73" s="8">
        <v>30282</v>
      </c>
      <c r="GM73" s="8">
        <v>41699</v>
      </c>
      <c r="GN73" s="8">
        <v>167370</v>
      </c>
      <c r="GO73" s="8">
        <v>1607</v>
      </c>
      <c r="GP73" s="13">
        <f t="shared" si="130"/>
        <v>0.58769156006379064</v>
      </c>
      <c r="GQ73" s="13">
        <f t="shared" si="131"/>
        <v>5.1816184472598101E-2</v>
      </c>
      <c r="GR73" s="13">
        <f t="shared" si="132"/>
        <v>7.1352059848189292E-2</v>
      </c>
      <c r="GS73" s="13">
        <f t="shared" si="133"/>
        <v>0.28639042319459557</v>
      </c>
      <c r="GT73" s="13">
        <f t="shared" si="134"/>
        <v>2.7497724208264034E-3</v>
      </c>
      <c r="GU73" s="21">
        <v>408832.14052501001</v>
      </c>
      <c r="GV73" s="21">
        <f>GU73*VLOOKUP(H73,'R-CPI-U-RS'!$A$44:$O$54,15,FALSE)</f>
        <v>408832.14052501001</v>
      </c>
      <c r="GW73" s="9">
        <v>2054</v>
      </c>
      <c r="GX73" s="9">
        <v>72</v>
      </c>
      <c r="GY73" s="9">
        <v>54</v>
      </c>
      <c r="GZ73" s="9">
        <v>1739</v>
      </c>
      <c r="HA73" s="9">
        <f t="shared" ref="HA73:HA128" si="228">SUM(GX73:GZ73)</f>
        <v>1865</v>
      </c>
      <c r="HB73" s="8">
        <v>22894</v>
      </c>
      <c r="HC73" s="8">
        <v>87181</v>
      </c>
      <c r="HD73" s="8">
        <v>120457</v>
      </c>
      <c r="HE73" s="8">
        <v>312589</v>
      </c>
      <c r="HF73" s="8">
        <v>4087</v>
      </c>
      <c r="HG73" s="13">
        <f t="shared" si="135"/>
        <v>4.1837838628090235E-2</v>
      </c>
      <c r="HH73" s="13">
        <f t="shared" si="179"/>
        <v>0.15931967368898114</v>
      </c>
      <c r="HI73" s="13">
        <f t="shared" si="180"/>
        <v>0.22013018815514393</v>
      </c>
      <c r="HJ73" s="13">
        <f t="shared" si="181"/>
        <v>0.57124347597257352</v>
      </c>
      <c r="HK73" s="13">
        <f t="shared" si="182"/>
        <v>7.4688235552111812E-3</v>
      </c>
      <c r="HL73" s="5">
        <v>1659</v>
      </c>
      <c r="HM73" s="5">
        <f>HL73*VLOOKUP(H73,'R-CPI-U-RS'!$A$44:$O$54,15,FALSE)</f>
        <v>1659</v>
      </c>
      <c r="HN73" s="17">
        <v>64591</v>
      </c>
      <c r="HO73" s="17">
        <v>130220</v>
      </c>
      <c r="HP73" s="17">
        <v>66895</v>
      </c>
      <c r="HQ73" s="17">
        <v>28178</v>
      </c>
      <c r="HR73" s="17">
        <v>43779</v>
      </c>
      <c r="HS73" s="17">
        <v>2099</v>
      </c>
      <c r="HT73" s="13">
        <f t="shared" si="136"/>
        <v>0.19237138210994692</v>
      </c>
      <c r="HU73" s="13">
        <f t="shared" si="137"/>
        <v>0.38783423972933206</v>
      </c>
      <c r="HV73" s="13">
        <f t="shared" si="138"/>
        <v>0.19923338555286185</v>
      </c>
      <c r="HW73" s="13">
        <f t="shared" si="139"/>
        <v>8.3922540370857932E-2</v>
      </c>
      <c r="HX73" s="13">
        <f t="shared" si="140"/>
        <v>0.1303870003156998</v>
      </c>
      <c r="HY73" s="13">
        <f t="shared" si="141"/>
        <v>6.2514519213013979E-3</v>
      </c>
      <c r="HZ73" s="13">
        <v>0.17600000000000002</v>
      </c>
      <c r="IA73" s="17">
        <v>6903</v>
      </c>
      <c r="IB73" s="17">
        <v>43616</v>
      </c>
      <c r="IC73" s="17">
        <v>57133</v>
      </c>
      <c r="ID73" s="17">
        <v>32777</v>
      </c>
      <c r="IE73" s="17">
        <v>62284</v>
      </c>
      <c r="IF73" s="17">
        <v>8733</v>
      </c>
      <c r="IG73" s="13">
        <f t="shared" si="142"/>
        <v>3.2646633182940324E-2</v>
      </c>
      <c r="IH73" s="13">
        <f t="shared" si="143"/>
        <v>0.20627488815111186</v>
      </c>
      <c r="II73" s="13">
        <f t="shared" si="144"/>
        <v>0.27020137529203675</v>
      </c>
      <c r="IJ73" s="13">
        <f t="shared" si="145"/>
        <v>0.15501357320545198</v>
      </c>
      <c r="IK73" s="13">
        <f t="shared" si="146"/>
        <v>0.29456220500742508</v>
      </c>
      <c r="IL73" s="13">
        <f t="shared" si="147"/>
        <v>4.1301325161034026E-2</v>
      </c>
      <c r="IM73" s="13">
        <v>0.28899999999999998</v>
      </c>
      <c r="IN73" s="17">
        <v>884321</v>
      </c>
      <c r="IO73" s="17">
        <v>601810</v>
      </c>
      <c r="IP73" s="17">
        <v>62118</v>
      </c>
      <c r="IQ73" s="17">
        <v>32330</v>
      </c>
      <c r="IR73" s="17">
        <v>22232</v>
      </c>
      <c r="IS73" s="17">
        <v>23671</v>
      </c>
      <c r="IT73" s="17">
        <v>142160</v>
      </c>
      <c r="IU73" s="13">
        <f t="shared" si="148"/>
        <v>0.68053342621061808</v>
      </c>
      <c r="IV73" s="13">
        <f t="shared" si="149"/>
        <v>7.0243723715709569E-2</v>
      </c>
      <c r="IW73" s="13">
        <f t="shared" si="150"/>
        <v>3.655912276198349E-2</v>
      </c>
      <c r="IX73" s="13">
        <f t="shared" si="151"/>
        <v>2.5140192305735134E-2</v>
      </c>
      <c r="IY73" s="13">
        <f t="shared" si="152"/>
        <v>2.6767429474138914E-2</v>
      </c>
      <c r="IZ73" s="13">
        <f t="shared" si="153"/>
        <v>0.1607561055318148</v>
      </c>
      <c r="JA73" s="17">
        <v>884321</v>
      </c>
      <c r="JB73" s="17">
        <v>601810</v>
      </c>
      <c r="JC73" s="17">
        <v>62118</v>
      </c>
      <c r="JD73" s="17">
        <v>32330</v>
      </c>
      <c r="JE73" s="17">
        <v>30030</v>
      </c>
      <c r="JF73" s="17">
        <v>15873</v>
      </c>
      <c r="JG73" s="17">
        <v>142160</v>
      </c>
      <c r="JH73" s="13">
        <f t="shared" ref="JH73:JH128" si="229">JB73/$JA73</f>
        <v>0.68053342621061808</v>
      </c>
      <c r="JI73" s="13">
        <f t="shared" ref="JI73:JI128" si="230">JC73/$JA73</f>
        <v>7.0243723715709569E-2</v>
      </c>
      <c r="JJ73" s="13">
        <f t="shared" ref="JJ73:JJ128" si="231">JD73/$JA73</f>
        <v>3.655912276198349E-2</v>
      </c>
      <c r="JK73" s="13">
        <f t="shared" ref="JK73:JK128" si="232">JE73/$JA73</f>
        <v>3.3958257239169939E-2</v>
      </c>
      <c r="JL73" s="13">
        <f t="shared" ref="JL73:JL128" si="233">JF73/$JA73</f>
        <v>1.7949364540704112E-2</v>
      </c>
      <c r="JM73" s="13">
        <f t="shared" ref="JM73:JM128" si="234">JG73/$JA73</f>
        <v>0.1607561055318148</v>
      </c>
      <c r="JN73" s="1">
        <v>0</v>
      </c>
      <c r="JO73" s="1">
        <v>0</v>
      </c>
      <c r="JP73" s="1">
        <v>0</v>
      </c>
      <c r="JQ73" s="1">
        <v>0</v>
      </c>
      <c r="JR73" s="1">
        <v>0</v>
      </c>
      <c r="JS73" s="1">
        <v>0</v>
      </c>
      <c r="JT73" s="11" t="e">
        <f t="shared" ref="JT73:JT128" si="235">JO73/$JN73</f>
        <v>#DIV/0!</v>
      </c>
      <c r="JU73" s="11" t="e">
        <f t="shared" ref="JU73:JU128" si="236">JP73/$JN73</f>
        <v>#DIV/0!</v>
      </c>
      <c r="JV73" s="11" t="e">
        <f t="shared" ref="JV73:JV128" si="237">JQ73/$JN73</f>
        <v>#DIV/0!</v>
      </c>
      <c r="JW73" s="11" t="e">
        <f t="shared" ref="JW73:JW128" si="238">JR73/$JN73</f>
        <v>#DIV/0!</v>
      </c>
      <c r="JX73" s="11" t="e">
        <f t="shared" ref="JX73:JX128" si="239">JS73/$JN73</f>
        <v>#DIV/0!</v>
      </c>
      <c r="JY73" s="29">
        <f>(JN73/J73)*100000</f>
        <v>0</v>
      </c>
      <c r="JZ73" s="9"/>
      <c r="KA73" s="9"/>
      <c r="KB73" s="9"/>
      <c r="KC73" s="9"/>
      <c r="KD73" s="9"/>
      <c r="KE73" s="9"/>
      <c r="KF73" s="9"/>
      <c r="KG73" s="9"/>
      <c r="KH73" s="9">
        <f t="shared" ref="KH73:KH128" si="240">KA73+KC73+KF73+KE73</f>
        <v>0</v>
      </c>
      <c r="KI73" s="9">
        <f t="shared" ref="KI73:KI128" si="241">KB73+KG73</f>
        <v>0</v>
      </c>
      <c r="KJ73" s="9">
        <f t="shared" ref="KJ73:KJ128" si="242">SUM(JZ73:KG73)</f>
        <v>0</v>
      </c>
      <c r="KK73">
        <v>4.9000000000000004</v>
      </c>
      <c r="KL73" s="8">
        <v>1822</v>
      </c>
      <c r="KM73" s="8">
        <v>6</v>
      </c>
      <c r="KN73" s="8">
        <v>158288</v>
      </c>
      <c r="KO73" s="8">
        <v>552541</v>
      </c>
      <c r="KP73" s="8">
        <v>137963</v>
      </c>
      <c r="KQ73" s="8">
        <v>274286</v>
      </c>
      <c r="KR73" s="8">
        <v>123397</v>
      </c>
      <c r="KS73" s="8">
        <v>16895</v>
      </c>
      <c r="KT73" s="13">
        <f t="shared" si="154"/>
        <v>0.24968825842788137</v>
      </c>
      <c r="KU73" s="13">
        <f t="shared" si="155"/>
        <v>0.49640841132151281</v>
      </c>
      <c r="KV73" s="13">
        <f t="shared" si="156"/>
        <v>0.22332641378648824</v>
      </c>
      <c r="KW73" s="13">
        <f t="shared" si="157"/>
        <v>3.0576916464117594E-2</v>
      </c>
      <c r="KX73" s="17">
        <v>12346085</v>
      </c>
      <c r="KY73" s="15">
        <f t="shared" si="158"/>
        <v>22.344197082207476</v>
      </c>
      <c r="KZ73" s="8">
        <v>688794</v>
      </c>
      <c r="LA73" s="8">
        <v>35374</v>
      </c>
      <c r="LB73" s="8">
        <v>185407</v>
      </c>
      <c r="LC73" s="8">
        <v>303698</v>
      </c>
      <c r="LD73" s="8">
        <v>108095</v>
      </c>
      <c r="LE73" s="8">
        <v>56220</v>
      </c>
      <c r="LF73" s="13">
        <f t="shared" si="159"/>
        <v>5.1356428772608355E-2</v>
      </c>
      <c r="LG73" s="13">
        <f t="shared" si="160"/>
        <v>0.26917627040885955</v>
      </c>
      <c r="LH73" s="13">
        <f t="shared" si="161"/>
        <v>0.44091266764809217</v>
      </c>
      <c r="LI73" s="13">
        <f t="shared" si="162"/>
        <v>0.15693371312758242</v>
      </c>
      <c r="LJ73" s="13">
        <f t="shared" si="163"/>
        <v>8.1620920042857523E-2</v>
      </c>
      <c r="LK73" s="17" t="e">
        <v>#N/A</v>
      </c>
      <c r="LL73" s="17" t="e">
        <v>#N/A</v>
      </c>
      <c r="LM73" s="13" t="e">
        <f t="shared" si="195"/>
        <v>#N/A</v>
      </c>
      <c r="LN73" s="27">
        <v>364.81</v>
      </c>
      <c r="LO73" s="28">
        <v>38.53</v>
      </c>
      <c r="LP73" s="28">
        <v>96.31</v>
      </c>
      <c r="LQ73" s="27">
        <v>57.35</v>
      </c>
      <c r="LR73" s="28">
        <v>49.6</v>
      </c>
      <c r="LS73" s="11">
        <f t="shared" si="211"/>
        <v>0.6014012528849324</v>
      </c>
      <c r="LT73" s="11">
        <f t="shared" si="212"/>
        <v>6.3517969007583247E-2</v>
      </c>
      <c r="LU73" s="11">
        <f t="shared" si="213"/>
        <v>0.15877019452687108</v>
      </c>
      <c r="LV73" s="11">
        <f t="shared" si="214"/>
        <v>9.4543356412792615E-2</v>
      </c>
      <c r="LW73" s="11">
        <f t="shared" si="215"/>
        <v>8.1767227167820644E-2</v>
      </c>
      <c r="LX73" s="25" t="e">
        <v>#N/A</v>
      </c>
      <c r="LY73" s="25" t="e">
        <v>#N/A</v>
      </c>
      <c r="LZ73" s="25" t="e">
        <v>#N/A</v>
      </c>
      <c r="MA73" s="25" t="e">
        <v>#N/A</v>
      </c>
      <c r="MB73" s="22" t="e">
        <v>#N/A</v>
      </c>
      <c r="MC73" s="22" t="e">
        <v>#N/A</v>
      </c>
      <c r="MD73" s="1">
        <v>183</v>
      </c>
      <c r="ME73" s="1">
        <v>140</v>
      </c>
      <c r="MF73" s="1">
        <v>40</v>
      </c>
      <c r="MG73" s="1">
        <v>2</v>
      </c>
      <c r="MH73" s="1">
        <v>1</v>
      </c>
      <c r="MI73" s="1">
        <v>0</v>
      </c>
      <c r="MJ73" s="11">
        <f t="shared" ref="MJ73:MJ128" si="243">ME73/$MD73</f>
        <v>0.76502732240437155</v>
      </c>
      <c r="MK73" s="11">
        <f t="shared" ref="MK73:MK128" si="244">MF73/$MD73</f>
        <v>0.21857923497267759</v>
      </c>
      <c r="ML73" s="11">
        <f t="shared" ref="ML73:ML128" si="245">MG73/$MD73</f>
        <v>1.092896174863388E-2</v>
      </c>
      <c r="MM73" s="11">
        <f t="shared" ref="MM73:MM128" si="246">MH73/$MD73</f>
        <v>5.4644808743169399E-3</v>
      </c>
      <c r="MN73" s="11">
        <f t="shared" ref="MN73:MN128" si="247">MI73/$MD73</f>
        <v>0</v>
      </c>
      <c r="MO73" s="26">
        <v>95.577473751193097</v>
      </c>
      <c r="MP73" s="26">
        <v>96.162178891983899</v>
      </c>
      <c r="MQ73" s="26">
        <v>39.560001373291001</v>
      </c>
      <c r="MR73" s="26">
        <v>98.440002441406193</v>
      </c>
      <c r="MS73" s="9">
        <v>161582.2141747</v>
      </c>
      <c r="MT73" s="9">
        <v>0.04</v>
      </c>
      <c r="MU73" s="9">
        <v>1140.3499999999999</v>
      </c>
      <c r="MV73" s="9">
        <v>1548161.5882570001</v>
      </c>
      <c r="MW73" s="9">
        <v>1710884.1924317</v>
      </c>
      <c r="MX73" s="13" t="e">
        <v>#N/A</v>
      </c>
      <c r="MY73" s="13" t="e">
        <v>#N/A</v>
      </c>
      <c r="MZ73" s="13" t="e">
        <v>#N/A</v>
      </c>
      <c r="NA73" s="13" t="e">
        <v>#N/A</v>
      </c>
      <c r="NB73" s="13" t="e">
        <v>#N/A</v>
      </c>
      <c r="NC73" s="8" t="e">
        <v>#N/A</v>
      </c>
      <c r="ND73" s="8" t="e">
        <v>#N/A</v>
      </c>
      <c r="NE73" s="8" t="e">
        <v>#N/A</v>
      </c>
      <c r="NF73" s="8" t="e">
        <v>#N/A</v>
      </c>
      <c r="NG73" s="8" t="e">
        <v>#N/A</v>
      </c>
      <c r="NH73" s="38" t="e">
        <f t="shared" ref="NH73:NH128" si="248">NC73/SUM($NC73:$NG73)</f>
        <v>#N/A</v>
      </c>
      <c r="NI73" s="38" t="e">
        <f t="shared" ref="NI73:NI128" si="249">ND73/SUM($NC73:$NG73)</f>
        <v>#N/A</v>
      </c>
      <c r="NJ73" s="38" t="e">
        <f t="shared" ref="NJ73:NJ128" si="250">NE73/SUM($NC73:$NG73)</f>
        <v>#N/A</v>
      </c>
      <c r="NK73" s="38" t="e">
        <f t="shared" ref="NK73:NK128" si="251">NF73/SUM($NC73:$NG73)</f>
        <v>#N/A</v>
      </c>
      <c r="NL73" s="38" t="e">
        <f t="shared" ref="NL73:NL128" si="252">NG73/SUM($NC73:$NG73)</f>
        <v>#N/A</v>
      </c>
      <c r="NM73" s="8">
        <v>1263483</v>
      </c>
      <c r="NN73" s="8">
        <v>142713</v>
      </c>
      <c r="NO73" s="11">
        <f t="shared" ref="NO73:NO128" si="253">NN73/NM73</f>
        <v>0.11295205396511072</v>
      </c>
      <c r="NP73" s="13" t="e">
        <v>#N/A</v>
      </c>
      <c r="NQ73" s="13" t="e">
        <v>#N/A</v>
      </c>
      <c r="NR73" s="13" t="e">
        <v>#N/A</v>
      </c>
      <c r="NS73" s="9" t="e">
        <v>#N/A</v>
      </c>
      <c r="NT73" s="39" t="e">
        <v>#N/A</v>
      </c>
      <c r="NU73" s="8" t="e">
        <v>#N/A</v>
      </c>
      <c r="NV73" s="16" t="e">
        <v>#N/A</v>
      </c>
      <c r="NW73" s="8" t="e">
        <v>#N/A</v>
      </c>
      <c r="NX73" s="25" t="e">
        <v>#N/A</v>
      </c>
      <c r="NY73" s="39" t="e">
        <v>#N/A</v>
      </c>
    </row>
    <row r="74" spans="1:389" x14ac:dyDescent="0.25">
      <c r="A74" s="3" t="s">
        <v>51</v>
      </c>
      <c r="B74" s="3" t="s">
        <v>6</v>
      </c>
      <c r="C74" s="3" t="s">
        <v>82</v>
      </c>
      <c r="D74" s="3" t="s">
        <v>98</v>
      </c>
      <c r="E74" s="3" t="s">
        <v>27</v>
      </c>
      <c r="F74" s="3" t="s">
        <v>28</v>
      </c>
      <c r="G74" s="3">
        <v>21111</v>
      </c>
      <c r="H74" s="3">
        <v>2014</v>
      </c>
      <c r="I74" s="3" t="str">
        <f t="shared" si="216"/>
        <v>Sum of 2014</v>
      </c>
      <c r="J74" s="8">
        <v>768419</v>
      </c>
      <c r="K74" s="8" t="e">
        <v>#N/A</v>
      </c>
      <c r="L74" s="8" t="e">
        <v>#N/A</v>
      </c>
      <c r="M74" s="8" t="e">
        <v>#N/A</v>
      </c>
      <c r="N74" s="8" t="e">
        <v>#N/A</v>
      </c>
      <c r="O74" s="8" t="e">
        <v>#N/A</v>
      </c>
      <c r="P74" s="13" t="e">
        <f t="shared" ref="P74:P128" si="254">L74/$K74</f>
        <v>#N/A</v>
      </c>
      <c r="Q74" s="13" t="e">
        <f t="shared" ref="Q74:Q128" si="255">M74/$K74</f>
        <v>#N/A</v>
      </c>
      <c r="R74" s="13" t="e">
        <f t="shared" ref="R74:R128" si="256">N74/$K74</f>
        <v>#N/A</v>
      </c>
      <c r="S74" s="13" t="e">
        <f t="shared" ref="S74:S128" si="257">O74/$K74</f>
        <v>#N/A</v>
      </c>
      <c r="T74" s="15" t="e">
        <v>#N/A</v>
      </c>
      <c r="U74" s="15" t="e">
        <v>#N/A</v>
      </c>
      <c r="V74" s="15" t="e">
        <v>#N/A</v>
      </c>
      <c r="W74" s="17" t="e">
        <v>#N/A</v>
      </c>
      <c r="X74" s="17" t="e">
        <v>#N/A</v>
      </c>
      <c r="Y74" s="17" t="e">
        <v>#N/A</v>
      </c>
      <c r="Z74" s="17" t="e">
        <v>#N/A</v>
      </c>
      <c r="AA74" s="17" t="e">
        <v>#N/A</v>
      </c>
      <c r="AB74" s="17" t="e">
        <v>#N/A</v>
      </c>
      <c r="AC74" s="17" t="e">
        <v>#N/A</v>
      </c>
      <c r="AD74" s="13" t="e">
        <f t="shared" si="203"/>
        <v>#N/A</v>
      </c>
      <c r="AE74" s="13" t="e">
        <f t="shared" si="204"/>
        <v>#N/A</v>
      </c>
      <c r="AF74" s="13" t="e">
        <f t="shared" si="205"/>
        <v>#N/A</v>
      </c>
      <c r="AG74" s="13" t="e">
        <f t="shared" si="206"/>
        <v>#N/A</v>
      </c>
      <c r="AH74" s="13" t="e">
        <f t="shared" si="207"/>
        <v>#N/A</v>
      </c>
      <c r="AI74" s="13" t="e">
        <f t="shared" si="208"/>
        <v>#N/A</v>
      </c>
      <c r="AJ74" s="13" t="e">
        <f t="shared" si="209"/>
        <v>#N/A</v>
      </c>
      <c r="AK74" s="17" t="e">
        <v>#N/A</v>
      </c>
      <c r="AL74" s="17" t="e">
        <v>#N/A</v>
      </c>
      <c r="AM74" s="17" t="e">
        <v>#N/A</v>
      </c>
      <c r="AN74" s="17" t="e">
        <v>#N/A</v>
      </c>
      <c r="AO74" s="17" t="e">
        <v>#N/A</v>
      </c>
      <c r="AP74" s="13" t="e">
        <f t="shared" ref="AP74:AP128" si="258">AL74/$AK74</f>
        <v>#N/A</v>
      </c>
      <c r="AQ74" s="13" t="e">
        <f t="shared" si="164"/>
        <v>#N/A</v>
      </c>
      <c r="AR74" s="13" t="e">
        <f t="shared" si="165"/>
        <v>#N/A</v>
      </c>
      <c r="AS74" s="13" t="e">
        <f t="shared" si="166"/>
        <v>#N/A</v>
      </c>
      <c r="AT74" s="19" t="e">
        <v>#N/A</v>
      </c>
      <c r="AU74" s="17" t="e">
        <v>#N/A</v>
      </c>
      <c r="AV74" s="17" t="e">
        <v>#N/A</v>
      </c>
      <c r="AW74" s="17" t="e">
        <v>#N/A</v>
      </c>
      <c r="AX74" s="17" t="e">
        <v>#N/A</v>
      </c>
      <c r="AY74" s="17" t="e">
        <v>#N/A</v>
      </c>
      <c r="AZ74" s="17" t="e">
        <v>#N/A</v>
      </c>
      <c r="BA74" s="13" t="e">
        <f t="shared" si="167"/>
        <v>#N/A</v>
      </c>
      <c r="BB74" s="13" t="e">
        <f t="shared" si="168"/>
        <v>#N/A</v>
      </c>
      <c r="BC74" s="13" t="e">
        <f t="shared" si="169"/>
        <v>#N/A</v>
      </c>
      <c r="BD74" s="13" t="e">
        <f t="shared" si="170"/>
        <v>#N/A</v>
      </c>
      <c r="BE74" s="13" t="e">
        <f t="shared" si="171"/>
        <v>#N/A</v>
      </c>
      <c r="BF74" s="13" t="e">
        <f t="shared" si="210"/>
        <v>#N/A</v>
      </c>
      <c r="BG74" s="17" t="e">
        <v>#N/A</v>
      </c>
      <c r="BH74" s="17" t="e">
        <v>#N/A</v>
      </c>
      <c r="BI74" s="17" t="e">
        <v>#N/A</v>
      </c>
      <c r="BJ74" s="17" t="e">
        <v>#N/A</v>
      </c>
      <c r="BK74" s="17" t="e">
        <v>#N/A</v>
      </c>
      <c r="BL74" s="17" t="e">
        <v>#N/A</v>
      </c>
      <c r="BM74" s="13" t="e">
        <f t="shared" ref="BM74:BM128" si="259">BH74/$BG74</f>
        <v>#N/A</v>
      </c>
      <c r="BN74" s="13" t="e">
        <f t="shared" si="172"/>
        <v>#N/A</v>
      </c>
      <c r="BO74" s="13" t="e">
        <f t="shared" si="173"/>
        <v>#N/A</v>
      </c>
      <c r="BP74" s="13" t="e">
        <f t="shared" si="174"/>
        <v>#N/A</v>
      </c>
      <c r="BQ74" s="13" t="e">
        <f t="shared" si="175"/>
        <v>#N/A</v>
      </c>
      <c r="BR74" s="13" t="e">
        <f t="shared" si="217"/>
        <v>#N/A</v>
      </c>
      <c r="BS74" s="17" t="e">
        <v>#N/A</v>
      </c>
      <c r="BT74" s="17" t="e">
        <v>#N/A</v>
      </c>
      <c r="BU74" s="17" t="e">
        <v>#N/A</v>
      </c>
      <c r="BV74" s="17" t="e">
        <v>#N/A</v>
      </c>
      <c r="BW74" s="13" t="e">
        <f t="shared" ref="BW74:BW128" si="260">BS74/$K74</f>
        <v>#N/A</v>
      </c>
      <c r="BX74" s="13" t="e">
        <f t="shared" si="176"/>
        <v>#N/A</v>
      </c>
      <c r="BY74" s="13" t="e">
        <f t="shared" si="177"/>
        <v>#N/A</v>
      </c>
      <c r="BZ74" s="13" t="e">
        <f t="shared" si="178"/>
        <v>#N/A</v>
      </c>
      <c r="CA74" s="13" t="e">
        <f t="shared" ref="CA74:CA128" si="261">BX74+BY74+BZ74</f>
        <v>#N/A</v>
      </c>
      <c r="CB74" s="8" t="e">
        <v>#N/A</v>
      </c>
      <c r="CC74" s="8" t="e">
        <v>#N/A</v>
      </c>
      <c r="CD74" s="13" t="e">
        <f t="shared" ref="CD74:CD128" si="262">CC74/CB74</f>
        <v>#N/A</v>
      </c>
      <c r="CE74" s="8" t="e">
        <v>#N/A</v>
      </c>
      <c r="CF74" s="8" t="e">
        <v>#N/A</v>
      </c>
      <c r="CG74" s="13" t="e">
        <f t="shared" ref="CG74:CG128" si="263">CF74/CE74</f>
        <v>#N/A</v>
      </c>
      <c r="CH74" s="5" t="e">
        <v>#N/A</v>
      </c>
      <c r="CI74" s="5" t="e">
        <f>CH74*VLOOKUP(H74,'R-CPI-U-RS'!$A$44:$O$54,15,FALSE)</f>
        <v>#N/A</v>
      </c>
      <c r="CJ74" s="5">
        <v>48727255</v>
      </c>
      <c r="CK74" s="5">
        <v>51267160</v>
      </c>
      <c r="CL74" s="9">
        <v>19558</v>
      </c>
      <c r="CM74" s="9">
        <v>9454</v>
      </c>
      <c r="CN74" s="9">
        <v>3595</v>
      </c>
      <c r="CO74" s="9">
        <v>2822</v>
      </c>
      <c r="CP74" s="9">
        <v>2177</v>
      </c>
      <c r="CQ74" s="9">
        <v>813</v>
      </c>
      <c r="CR74" s="9">
        <v>509</v>
      </c>
      <c r="CS74" s="9">
        <v>188</v>
      </c>
      <c r="CT74" s="20">
        <v>18600872000</v>
      </c>
      <c r="CU74" s="20">
        <f>CT74*VLOOKUP(H74,'R-CPI-U-RS'!$A$44:$P$54,16,FALSE)</f>
        <v>24036157002.013233</v>
      </c>
      <c r="CV74" s="9">
        <v>1632</v>
      </c>
      <c r="CW74" s="9" t="e">
        <v>#N/A</v>
      </c>
      <c r="CX74" s="9" t="e">
        <v>#N/A</v>
      </c>
      <c r="CY74" s="9" t="e">
        <v>#N/A</v>
      </c>
      <c r="CZ74" s="9" t="e">
        <v>#N/A</v>
      </c>
      <c r="DA74" s="11" t="e">
        <f t="shared" ref="DA74:DA128" si="264">CW74/SUM($CW74:$CZ74)</f>
        <v>#N/A</v>
      </c>
      <c r="DB74" s="11" t="e">
        <f t="shared" ref="DB74:DB128" si="265">CX74/SUM($CW74:$CZ74)</f>
        <v>#N/A</v>
      </c>
      <c r="DC74" s="11" t="e">
        <f t="shared" ref="DC74:DC128" si="266">CY74/SUM($CW74:$CZ74)</f>
        <v>#N/A</v>
      </c>
      <c r="DD74" s="11" t="e">
        <f t="shared" ref="DD74:DD128" si="267">CZ74/SUM($CW74:$CZ74)</f>
        <v>#N/A</v>
      </c>
      <c r="DE74" s="9">
        <v>404871</v>
      </c>
      <c r="DF74" s="9">
        <v>355800</v>
      </c>
      <c r="DG74" s="9">
        <v>0</v>
      </c>
      <c r="DH74" s="9">
        <v>116</v>
      </c>
      <c r="DI74" s="9">
        <v>0</v>
      </c>
      <c r="DJ74" s="9">
        <v>16350</v>
      </c>
      <c r="DK74" s="9">
        <v>41762</v>
      </c>
      <c r="DL74" s="9">
        <v>19768</v>
      </c>
      <c r="DM74" s="9">
        <v>42601</v>
      </c>
      <c r="DN74" s="9">
        <v>0</v>
      </c>
      <c r="DO74" s="9">
        <v>8746</v>
      </c>
      <c r="DP74" s="9">
        <v>27839</v>
      </c>
      <c r="DQ74" s="9">
        <v>5756</v>
      </c>
      <c r="DR74" s="9">
        <v>24519</v>
      </c>
      <c r="DS74" s="9">
        <v>16494</v>
      </c>
      <c r="DT74" s="9">
        <v>27557</v>
      </c>
      <c r="DU74" s="9">
        <v>8402</v>
      </c>
      <c r="DV74" s="9">
        <v>61835</v>
      </c>
      <c r="DW74" s="9">
        <v>5763</v>
      </c>
      <c r="DX74" s="9">
        <v>43287</v>
      </c>
      <c r="DY74" s="9">
        <v>19911</v>
      </c>
      <c r="DZ74" s="9">
        <v>25</v>
      </c>
      <c r="EA74" s="9">
        <f t="shared" si="183"/>
        <v>58228</v>
      </c>
      <c r="EB74" s="9">
        <f t="shared" si="184"/>
        <v>33595</v>
      </c>
      <c r="EC74" s="9">
        <f t="shared" si="185"/>
        <v>68570</v>
      </c>
      <c r="ED74" s="9">
        <f t="shared" si="186"/>
        <v>70237</v>
      </c>
      <c r="EE74" s="9">
        <f t="shared" si="187"/>
        <v>62369</v>
      </c>
      <c r="EF74" s="9">
        <f t="shared" si="188"/>
        <v>77732</v>
      </c>
      <c r="EG74" s="11">
        <f t="shared" si="189"/>
        <v>0.14381864840899941</v>
      </c>
      <c r="EH74" s="11">
        <f t="shared" si="190"/>
        <v>8.297704701003529E-2</v>
      </c>
      <c r="EI74" s="11">
        <f t="shared" si="191"/>
        <v>0.16936258709564281</v>
      </c>
      <c r="EJ74" s="11">
        <f t="shared" si="192"/>
        <v>0.17347994793403332</v>
      </c>
      <c r="EK74" s="11">
        <f t="shared" si="193"/>
        <v>0.1540465975582346</v>
      </c>
      <c r="EL74" s="11">
        <f t="shared" si="194"/>
        <v>0.19199201721042011</v>
      </c>
      <c r="EM74" s="9" t="e">
        <v>#N/A</v>
      </c>
      <c r="EN74" s="9" t="e">
        <v>#N/A</v>
      </c>
      <c r="EO74" s="14" t="e">
        <f t="shared" ref="EO74:EO128" si="268">EN74/EM74</f>
        <v>#N/A</v>
      </c>
      <c r="EP74" s="9">
        <v>378543</v>
      </c>
      <c r="EQ74" s="9">
        <v>355800</v>
      </c>
      <c r="ER74" s="11">
        <f t="shared" si="218"/>
        <v>6.0080360751618704E-2</v>
      </c>
      <c r="ES74" s="9">
        <v>51997</v>
      </c>
      <c r="ET74" s="9" t="e">
        <v>#N/A</v>
      </c>
      <c r="EU74" s="9" t="e">
        <v>#N/A</v>
      </c>
      <c r="EV74" s="9" t="e">
        <v>#N/A</v>
      </c>
      <c r="EW74" s="9" t="e">
        <v>#N/A</v>
      </c>
      <c r="EX74" s="9" t="e">
        <v>#N/A</v>
      </c>
      <c r="EY74" s="9" t="e">
        <v>#N/A</v>
      </c>
      <c r="EZ74" s="13" t="e">
        <f t="shared" ref="EZ74:EZ128" si="269">EU74/$ET74</f>
        <v>#N/A</v>
      </c>
      <c r="FA74" s="13" t="e">
        <f t="shared" ref="FA74:FA128" si="270">EV74/$ET74</f>
        <v>#N/A</v>
      </c>
      <c r="FB74" s="13" t="e">
        <f t="shared" ref="FB74:FB128" si="271">EW74/$ET74</f>
        <v>#N/A</v>
      </c>
      <c r="FC74" s="13" t="e">
        <f t="shared" ref="FC74:FC128" si="272">EX74/$ET74</f>
        <v>#N/A</v>
      </c>
      <c r="FD74" s="13" t="e">
        <f t="shared" ref="FD74:FD128" si="273">EY74/$ET74</f>
        <v>#N/A</v>
      </c>
      <c r="FE74" s="13" t="e">
        <f t="shared" ref="FE74:FE128" si="274">FC74+FD74</f>
        <v>#N/A</v>
      </c>
      <c r="FF74" s="9">
        <v>169</v>
      </c>
      <c r="FG74" s="9">
        <v>32037</v>
      </c>
      <c r="FH74" s="9">
        <v>4394</v>
      </c>
      <c r="FI74" s="9">
        <v>14215</v>
      </c>
      <c r="FJ74" s="9">
        <v>398</v>
      </c>
      <c r="FK74" s="9">
        <f t="shared" si="219"/>
        <v>32206</v>
      </c>
      <c r="FL74" s="9">
        <f t="shared" si="220"/>
        <v>18609</v>
      </c>
      <c r="FM74" s="9">
        <f t="shared" si="221"/>
        <v>398</v>
      </c>
      <c r="FN74" s="9">
        <v>178145</v>
      </c>
      <c r="FO74" s="9">
        <v>64038</v>
      </c>
      <c r="FP74" s="9">
        <v>284137</v>
      </c>
      <c r="FQ74" s="9">
        <f t="shared" si="222"/>
        <v>114107</v>
      </c>
      <c r="FR74" s="8" t="e">
        <v>#N/A</v>
      </c>
      <c r="FS74" s="8" t="e">
        <v>#N/A</v>
      </c>
      <c r="FT74" s="13" t="e">
        <f t="shared" ref="FT74:FT128" si="275">FS74/FR74</f>
        <v>#N/A</v>
      </c>
      <c r="FU74" s="8" t="e">
        <v>#N/A</v>
      </c>
      <c r="FV74" s="8" t="e">
        <v>#N/A</v>
      </c>
      <c r="FW74" s="8" t="e">
        <v>#N/A</v>
      </c>
      <c r="FX74" s="13" t="e">
        <f t="shared" ref="FX74:FX128" si="276">FV74/FU74</f>
        <v>#N/A</v>
      </c>
      <c r="FY74" s="13" t="e">
        <f t="shared" ref="FY74:FY128" si="277">FW74/FU74</f>
        <v>#N/A</v>
      </c>
      <c r="FZ74" s="17">
        <v>41382</v>
      </c>
      <c r="GA74" s="17">
        <v>67225</v>
      </c>
      <c r="GB74" s="17">
        <v>101473</v>
      </c>
      <c r="GC74" s="17">
        <v>80466</v>
      </c>
      <c r="GD74" s="17">
        <v>50953</v>
      </c>
      <c r="GE74" s="13" t="e">
        <f t="shared" si="223"/>
        <v>#N/A</v>
      </c>
      <c r="GF74" s="13" t="e">
        <f t="shared" si="224"/>
        <v>#N/A</v>
      </c>
      <c r="GG74" s="13" t="e">
        <f t="shared" si="225"/>
        <v>#N/A</v>
      </c>
      <c r="GH74" s="13" t="e">
        <f t="shared" si="226"/>
        <v>#N/A</v>
      </c>
      <c r="GI74" s="13" t="e">
        <f t="shared" si="227"/>
        <v>#N/A</v>
      </c>
      <c r="GJ74" t="e">
        <v>#N/A</v>
      </c>
      <c r="GK74" s="8" t="e">
        <v>#N/A</v>
      </c>
      <c r="GL74" s="8" t="e">
        <v>#N/A</v>
      </c>
      <c r="GM74" s="8" t="e">
        <v>#N/A</v>
      </c>
      <c r="GN74" s="8" t="e">
        <v>#N/A</v>
      </c>
      <c r="GO74" s="8" t="e">
        <v>#N/A</v>
      </c>
      <c r="GP74" s="13" t="e">
        <f t="shared" ref="GP74:GP128" si="278">GK74/$FR74</f>
        <v>#N/A</v>
      </c>
      <c r="GQ74" s="13" t="e">
        <f t="shared" ref="GQ74:GQ128" si="279">GL74/$FR74</f>
        <v>#N/A</v>
      </c>
      <c r="GR74" s="13" t="e">
        <f t="shared" ref="GR74:GR128" si="280">GM74/$FR74</f>
        <v>#N/A</v>
      </c>
      <c r="GS74" s="13" t="e">
        <f t="shared" ref="GS74:GS128" si="281">GN74/$FR74</f>
        <v>#N/A</v>
      </c>
      <c r="GT74" s="13" t="e">
        <f t="shared" ref="GT74:GT128" si="282">GO74/$FR74</f>
        <v>#N/A</v>
      </c>
      <c r="GU74" s="21">
        <v>141199.358733865</v>
      </c>
      <c r="GV74" s="21">
        <f>GU74*VLOOKUP(H74,'R-CPI-U-RS'!$A$44:$O$54,15,FALSE)</f>
        <v>187819.10674263031</v>
      </c>
      <c r="GW74" s="9">
        <v>982</v>
      </c>
      <c r="GX74" s="9">
        <v>74</v>
      </c>
      <c r="GY74" s="9">
        <v>0</v>
      </c>
      <c r="GZ74" s="9">
        <v>1375</v>
      </c>
      <c r="HA74" s="9">
        <f t="shared" si="228"/>
        <v>1449</v>
      </c>
      <c r="HB74" s="8" t="e">
        <v>#N/A</v>
      </c>
      <c r="HC74" s="8" t="e">
        <v>#N/A</v>
      </c>
      <c r="HD74" s="8" t="e">
        <v>#N/A</v>
      </c>
      <c r="HE74" s="8" t="e">
        <v>#N/A</v>
      </c>
      <c r="HF74" s="8" t="e">
        <v>#N/A</v>
      </c>
      <c r="HG74" s="13" t="e">
        <f t="shared" ref="HG74:HG128" si="283">HB74/$FU74</f>
        <v>#N/A</v>
      </c>
      <c r="HH74" s="13" t="e">
        <f t="shared" si="179"/>
        <v>#N/A</v>
      </c>
      <c r="HI74" s="13" t="e">
        <f t="shared" si="180"/>
        <v>#N/A</v>
      </c>
      <c r="HJ74" s="13" t="e">
        <f t="shared" si="181"/>
        <v>#N/A</v>
      </c>
      <c r="HK74" s="13" t="e">
        <f t="shared" si="182"/>
        <v>#N/A</v>
      </c>
      <c r="HL74" s="5" t="e">
        <v>#N/A</v>
      </c>
      <c r="HM74" s="5" t="e">
        <f>HL74*VLOOKUP(H74,'R-CPI-U-RS'!$A$44:$O$54,15,FALSE)</f>
        <v>#N/A</v>
      </c>
      <c r="HN74" s="17" t="e">
        <v>#N/A</v>
      </c>
      <c r="HO74" s="17" t="e">
        <v>#N/A</v>
      </c>
      <c r="HP74" s="17" t="e">
        <v>#N/A</v>
      </c>
      <c r="HQ74" s="17" t="e">
        <v>#N/A</v>
      </c>
      <c r="HR74" s="17" t="e">
        <v>#N/A</v>
      </c>
      <c r="HS74" s="17" t="e">
        <v>#N/A</v>
      </c>
      <c r="HT74" s="13" t="e">
        <f t="shared" ref="HT74:HT128" si="284">HN74/$FV74</f>
        <v>#N/A</v>
      </c>
      <c r="HU74" s="13" t="e">
        <f t="shared" ref="HU74:HU128" si="285">HO74/$FV74</f>
        <v>#N/A</v>
      </c>
      <c r="HV74" s="13" t="e">
        <f t="shared" ref="HV74:HV128" si="286">HP74/$FV74</f>
        <v>#N/A</v>
      </c>
      <c r="HW74" s="13" t="e">
        <f t="shared" ref="HW74:HW128" si="287">HQ74/$FV74</f>
        <v>#N/A</v>
      </c>
      <c r="HX74" s="13" t="e">
        <f t="shared" ref="HX74:HX128" si="288">HR74/$FV74</f>
        <v>#N/A</v>
      </c>
      <c r="HY74" s="13" t="e">
        <f t="shared" ref="HY74:HY128" si="289">HS74/$FV74</f>
        <v>#N/A</v>
      </c>
      <c r="HZ74" s="13" t="e">
        <v>#N/A</v>
      </c>
      <c r="IA74" s="17" t="e">
        <v>#N/A</v>
      </c>
      <c r="IB74" s="17" t="e">
        <v>#N/A</v>
      </c>
      <c r="IC74" s="17" t="e">
        <v>#N/A</v>
      </c>
      <c r="ID74" s="17" t="e">
        <v>#N/A</v>
      </c>
      <c r="IE74" s="17" t="e">
        <v>#N/A</v>
      </c>
      <c r="IF74" s="17" t="e">
        <v>#N/A</v>
      </c>
      <c r="IG74" s="13" t="e">
        <f t="shared" ref="IG74:IG128" si="290">IA74/$FW74</f>
        <v>#N/A</v>
      </c>
      <c r="IH74" s="13" t="e">
        <f t="shared" ref="IH74:IH128" si="291">IB74/$FW74</f>
        <v>#N/A</v>
      </c>
      <c r="II74" s="13" t="e">
        <f t="shared" ref="II74:II128" si="292">IC74/$FW74</f>
        <v>#N/A</v>
      </c>
      <c r="IJ74" s="13" t="e">
        <f t="shared" ref="IJ74:IJ128" si="293">ID74/$FW74</f>
        <v>#N/A</v>
      </c>
      <c r="IK74" s="13" t="e">
        <f t="shared" ref="IK74:IK128" si="294">IE74/$FW74</f>
        <v>#N/A</v>
      </c>
      <c r="IL74" s="13" t="e">
        <f t="shared" ref="IL74:IL128" si="295">IF74/$FW74</f>
        <v>#N/A</v>
      </c>
      <c r="IM74" s="13" t="e">
        <v>#N/A</v>
      </c>
      <c r="IN74" s="17" t="e">
        <v>#N/A</v>
      </c>
      <c r="IO74" s="17" t="e">
        <v>#N/A</v>
      </c>
      <c r="IP74" s="17" t="e">
        <v>#N/A</v>
      </c>
      <c r="IQ74" s="17" t="e">
        <v>#N/A</v>
      </c>
      <c r="IR74" s="17" t="e">
        <v>#N/A</v>
      </c>
      <c r="IS74" s="17" t="e">
        <v>#N/A</v>
      </c>
      <c r="IT74" s="17" t="e">
        <v>#N/A</v>
      </c>
      <c r="IU74" s="13" t="e">
        <f t="shared" ref="IU74:IU128" si="296">IO74/$IN74</f>
        <v>#N/A</v>
      </c>
      <c r="IV74" s="13" t="e">
        <f t="shared" ref="IV74:IV128" si="297">IP74/$IN74</f>
        <v>#N/A</v>
      </c>
      <c r="IW74" s="13" t="e">
        <f t="shared" ref="IW74:IW128" si="298">IQ74/$IN74</f>
        <v>#N/A</v>
      </c>
      <c r="IX74" s="13" t="e">
        <f t="shared" ref="IX74:IX128" si="299">IR74/$IN74</f>
        <v>#N/A</v>
      </c>
      <c r="IY74" s="13" t="e">
        <f t="shared" ref="IY74:IY128" si="300">IS74/$IN74</f>
        <v>#N/A</v>
      </c>
      <c r="IZ74" s="13" t="e">
        <f t="shared" ref="IZ74:IZ128" si="301">IT74/$IN74</f>
        <v>#N/A</v>
      </c>
      <c r="JA74" s="17">
        <v>442592</v>
      </c>
      <c r="JB74" s="17">
        <v>363646</v>
      </c>
      <c r="JC74" s="17">
        <v>39381</v>
      </c>
      <c r="JD74" s="17">
        <v>11579</v>
      </c>
      <c r="JE74" s="17">
        <v>9893</v>
      </c>
      <c r="JF74" s="17">
        <v>5373</v>
      </c>
      <c r="JG74" s="17">
        <v>12720</v>
      </c>
      <c r="JH74" s="13">
        <f t="shared" si="229"/>
        <v>0.82162804569445447</v>
      </c>
      <c r="JI74" s="13">
        <f t="shared" si="230"/>
        <v>8.8978110765671317E-2</v>
      </c>
      <c r="JJ74" s="13">
        <f t="shared" si="231"/>
        <v>2.6161792350516955E-2</v>
      </c>
      <c r="JK74" s="13">
        <f t="shared" si="232"/>
        <v>2.2352414865157978E-2</v>
      </c>
      <c r="JL74" s="13">
        <f t="shared" si="233"/>
        <v>1.2139848890174247E-2</v>
      </c>
      <c r="JM74" s="13">
        <f t="shared" si="234"/>
        <v>2.8739787434025017E-2</v>
      </c>
      <c r="JN74" s="1">
        <v>78</v>
      </c>
      <c r="JO74" s="1">
        <v>44</v>
      </c>
      <c r="JP74" s="1">
        <v>15</v>
      </c>
      <c r="JQ74" s="1">
        <v>18</v>
      </c>
      <c r="JR74" s="1">
        <v>1</v>
      </c>
      <c r="JS74" s="1">
        <v>0</v>
      </c>
      <c r="JT74" s="11">
        <f t="shared" si="235"/>
        <v>0.5641025641025641</v>
      </c>
      <c r="JU74" s="11">
        <f t="shared" si="236"/>
        <v>0.19230769230769232</v>
      </c>
      <c r="JV74" s="11">
        <f t="shared" si="237"/>
        <v>0.23076923076923078</v>
      </c>
      <c r="JW74" s="11">
        <f t="shared" si="238"/>
        <v>1.282051282051282E-2</v>
      </c>
      <c r="JX74" s="11">
        <f t="shared" si="239"/>
        <v>0</v>
      </c>
      <c r="JY74" s="29">
        <f>(JN74/J74)*100000</f>
        <v>10.150712046422591</v>
      </c>
      <c r="JZ74" s="9">
        <v>14517798</v>
      </c>
      <c r="KA74" s="9"/>
      <c r="KB74" s="9">
        <v>387088</v>
      </c>
      <c r="KC74" s="9"/>
      <c r="KD74" s="9"/>
      <c r="KE74" s="9"/>
      <c r="KF74" s="9"/>
      <c r="KG74" s="9"/>
      <c r="KH74" s="9">
        <f t="shared" si="240"/>
        <v>0</v>
      </c>
      <c r="KI74" s="9">
        <f t="shared" si="241"/>
        <v>387088</v>
      </c>
      <c r="KJ74" s="9">
        <f t="shared" si="242"/>
        <v>14904886</v>
      </c>
      <c r="KK74" t="e">
        <v>#N/A</v>
      </c>
      <c r="KL74" s="8" t="e">
        <v>#N/A</v>
      </c>
      <c r="KM74" s="8" t="e">
        <v>#N/A</v>
      </c>
      <c r="KN74" s="8" t="e">
        <v>#N/A</v>
      </c>
      <c r="KO74" s="8" t="e">
        <v>#N/A</v>
      </c>
      <c r="KP74" s="8" t="e">
        <v>#N/A</v>
      </c>
      <c r="KQ74" s="8" t="e">
        <v>#N/A</v>
      </c>
      <c r="KR74" s="8" t="e">
        <v>#N/A</v>
      </c>
      <c r="KS74" s="8" t="e">
        <v>#N/A</v>
      </c>
      <c r="KT74" s="13" t="e">
        <f t="shared" ref="KT74:KT128" si="302">KP74/$KO74</f>
        <v>#N/A</v>
      </c>
      <c r="KU74" s="13" t="e">
        <f t="shared" ref="KU74:KU128" si="303">KQ74/$KO74</f>
        <v>#N/A</v>
      </c>
      <c r="KV74" s="13" t="e">
        <f t="shared" ref="KV74:KV128" si="304">KR74/$KO74</f>
        <v>#N/A</v>
      </c>
      <c r="KW74" s="13" t="e">
        <f t="shared" ref="KW74:KW128" si="305">KS74/$KO74</f>
        <v>#N/A</v>
      </c>
      <c r="KX74" s="17" t="e">
        <v>#N/A</v>
      </c>
      <c r="KY74" s="15" t="e">
        <f t="shared" ref="KY74:KY128" si="306">KX74/KO74</f>
        <v>#N/A</v>
      </c>
      <c r="KZ74" s="8" t="e">
        <v>#N/A</v>
      </c>
      <c r="LA74" s="8" t="e">
        <v>#N/A</v>
      </c>
      <c r="LB74" s="8" t="e">
        <v>#N/A</v>
      </c>
      <c r="LC74" s="8" t="e">
        <v>#N/A</v>
      </c>
      <c r="LD74" s="8" t="e">
        <v>#N/A</v>
      </c>
      <c r="LE74" s="8" t="e">
        <v>#N/A</v>
      </c>
      <c r="LF74" s="13" t="e">
        <f t="shared" ref="LF74:LF128" si="307">LA74/$KZ74</f>
        <v>#N/A</v>
      </c>
      <c r="LG74" s="13" t="e">
        <f t="shared" ref="LG74:LG128" si="308">LB74/$KZ74</f>
        <v>#N/A</v>
      </c>
      <c r="LH74" s="13" t="e">
        <f t="shared" ref="LH74:LH128" si="309">LC74/$KZ74</f>
        <v>#N/A</v>
      </c>
      <c r="LI74" s="13" t="e">
        <f t="shared" ref="LI74:LI128" si="310">LD74/$KZ74</f>
        <v>#N/A</v>
      </c>
      <c r="LJ74" s="13" t="e">
        <f t="shared" ref="LJ74:LJ128" si="311">LE74/$KZ74</f>
        <v>#N/A</v>
      </c>
      <c r="LK74" s="17" t="e">
        <v>#N/A</v>
      </c>
      <c r="LL74" s="17" t="e">
        <v>#N/A</v>
      </c>
      <c r="LM74" s="13" t="e">
        <f t="shared" si="195"/>
        <v>#N/A</v>
      </c>
      <c r="LN74" s="27">
        <v>255.34</v>
      </c>
      <c r="LO74" s="27">
        <v>80.16</v>
      </c>
      <c r="LP74" s="27">
        <v>43.06</v>
      </c>
      <c r="LQ74" s="27">
        <v>4.4700000000000006</v>
      </c>
      <c r="LR74" s="27">
        <v>14.58</v>
      </c>
      <c r="LS74" s="11">
        <f t="shared" ref="LS74:LS128" si="312">LN74/(SUM($LN74:$LR74))</f>
        <v>0.64218706772968481</v>
      </c>
      <c r="LT74" s="11">
        <f t="shared" ref="LT74:LT128" si="313">LO74/(SUM($LN74:$LR74))</f>
        <v>0.20160458740977338</v>
      </c>
      <c r="LU74" s="11">
        <f t="shared" ref="LU74:LU128" si="314">LP74/(SUM($LN74:$LR74))</f>
        <v>0.10829707502326401</v>
      </c>
      <c r="LV74" s="11">
        <f t="shared" ref="LV74:LV128" si="315">LQ74/(SUM($LN74:$LR74))</f>
        <v>1.1242171977565957E-2</v>
      </c>
      <c r="LW74" s="11">
        <f t="shared" ref="LW74:LW128" si="316">LR74/(SUM($LN74:$LR74))</f>
        <v>3.6669097859711779E-2</v>
      </c>
      <c r="LX74" s="25" t="e">
        <v>#N/A</v>
      </c>
      <c r="LY74" s="25" t="e">
        <v>#N/A</v>
      </c>
      <c r="LZ74" s="25" t="e">
        <v>#N/A</v>
      </c>
      <c r="MA74" s="25" t="e">
        <v>#N/A</v>
      </c>
      <c r="MB74" s="22" t="e">
        <v>#N/A</v>
      </c>
      <c r="MC74" s="22" t="e">
        <v>#N/A</v>
      </c>
      <c r="MD74" s="1">
        <v>365</v>
      </c>
      <c r="ME74" s="1">
        <v>69</v>
      </c>
      <c r="MF74" s="1">
        <v>290</v>
      </c>
      <c r="MG74" s="1">
        <v>6</v>
      </c>
      <c r="MH74" s="1">
        <v>0</v>
      </c>
      <c r="MI74" s="1">
        <v>0</v>
      </c>
      <c r="MJ74" s="11">
        <f t="shared" si="243"/>
        <v>0.18904109589041096</v>
      </c>
      <c r="MK74" s="11">
        <f t="shared" si="244"/>
        <v>0.79452054794520544</v>
      </c>
      <c r="ML74" s="11">
        <f t="shared" si="245"/>
        <v>1.643835616438356E-2</v>
      </c>
      <c r="MM74" s="11">
        <f t="shared" si="246"/>
        <v>0</v>
      </c>
      <c r="MN74" s="11">
        <f t="shared" si="247"/>
        <v>0</v>
      </c>
      <c r="MO74" s="26" t="e">
        <v>#N/A</v>
      </c>
      <c r="MP74" s="26" t="e">
        <v>#N/A</v>
      </c>
      <c r="MQ74" s="26" t="e">
        <v>#N/A</v>
      </c>
      <c r="MR74" s="26" t="e">
        <v>#N/A</v>
      </c>
      <c r="MS74" s="9">
        <v>7233623.18981482</v>
      </c>
      <c r="MT74" s="9">
        <v>51728.664799999999</v>
      </c>
      <c r="MU74" s="9">
        <v>1385508.9</v>
      </c>
      <c r="MV74" s="9">
        <v>1660359.1546799999</v>
      </c>
      <c r="MW74" s="9">
        <v>10331219.909294801</v>
      </c>
      <c r="MX74" s="13" t="e">
        <v>#N/A</v>
      </c>
      <c r="MY74" s="13" t="e">
        <v>#N/A</v>
      </c>
      <c r="MZ74" s="13" t="e">
        <v>#N/A</v>
      </c>
      <c r="NA74" s="13" t="e">
        <v>#N/A</v>
      </c>
      <c r="NB74" s="13" t="e">
        <v>#N/A</v>
      </c>
      <c r="NC74" s="8" t="e">
        <v>#N/A</v>
      </c>
      <c r="ND74" s="8" t="e">
        <v>#N/A</v>
      </c>
      <c r="NE74" s="8" t="e">
        <v>#N/A</v>
      </c>
      <c r="NF74" s="8" t="e">
        <v>#N/A</v>
      </c>
      <c r="NG74" s="8" t="e">
        <v>#N/A</v>
      </c>
      <c r="NH74" s="38" t="e">
        <f t="shared" si="248"/>
        <v>#N/A</v>
      </c>
      <c r="NI74" s="38" t="e">
        <f t="shared" si="249"/>
        <v>#N/A</v>
      </c>
      <c r="NJ74" s="38" t="e">
        <f t="shared" si="250"/>
        <v>#N/A</v>
      </c>
      <c r="NK74" s="38" t="e">
        <f t="shared" si="251"/>
        <v>#N/A</v>
      </c>
      <c r="NL74" s="38" t="e">
        <f t="shared" si="252"/>
        <v>#N/A</v>
      </c>
      <c r="NM74" s="8">
        <v>751531</v>
      </c>
      <c r="NN74" s="8">
        <v>114282</v>
      </c>
      <c r="NO74" s="11">
        <f t="shared" si="253"/>
        <v>0.15206558345563922</v>
      </c>
      <c r="NP74" s="13" t="e">
        <v>#N/A</v>
      </c>
      <c r="NQ74" s="13" t="e">
        <v>#N/A</v>
      </c>
      <c r="NR74" s="13" t="e">
        <v>#N/A</v>
      </c>
      <c r="NS74" s="9">
        <v>718</v>
      </c>
      <c r="NT74" s="39">
        <v>94.47045</v>
      </c>
      <c r="NU74" s="8" t="e">
        <v>#N/A</v>
      </c>
      <c r="NV74" s="16" t="e">
        <v>#N/A</v>
      </c>
      <c r="NW74" s="8" t="e">
        <v>#N/A</v>
      </c>
      <c r="NX74" s="25" t="e">
        <v>#N/A</v>
      </c>
      <c r="NY74" s="39" t="e">
        <v>#N/A</v>
      </c>
    </row>
    <row r="75" spans="1:389" x14ac:dyDescent="0.25">
      <c r="A75" s="3" t="s">
        <v>51</v>
      </c>
      <c r="B75" s="3" t="s">
        <v>6</v>
      </c>
      <c r="C75" s="3" t="s">
        <v>82</v>
      </c>
      <c r="D75" s="3" t="s">
        <v>98</v>
      </c>
      <c r="E75" s="3" t="s">
        <v>27</v>
      </c>
      <c r="F75" s="3" t="s">
        <v>28</v>
      </c>
      <c r="G75" s="3">
        <v>21111</v>
      </c>
      <c r="H75" s="3">
        <v>2015</v>
      </c>
      <c r="I75" s="3" t="str">
        <f t="shared" si="216"/>
        <v>Sum of 2015</v>
      </c>
      <c r="J75" s="8">
        <v>773204</v>
      </c>
      <c r="K75" s="8">
        <v>763623</v>
      </c>
      <c r="L75" s="8">
        <v>171825</v>
      </c>
      <c r="M75" s="8">
        <v>177364</v>
      </c>
      <c r="N75" s="8">
        <v>300659</v>
      </c>
      <c r="O75" s="8">
        <v>113775</v>
      </c>
      <c r="P75" s="13">
        <f t="shared" si="254"/>
        <v>0.22501286629658876</v>
      </c>
      <c r="Q75" s="13">
        <f t="shared" si="255"/>
        <v>0.23226644561517923</v>
      </c>
      <c r="R75" s="13">
        <f t="shared" si="256"/>
        <v>0.39372700927028126</v>
      </c>
      <c r="S75" s="13">
        <f t="shared" si="257"/>
        <v>0.14899367881795075</v>
      </c>
      <c r="T75" s="15">
        <v>38.1</v>
      </c>
      <c r="U75" s="15">
        <v>36.9</v>
      </c>
      <c r="V75" s="15">
        <v>39.5</v>
      </c>
      <c r="W75" s="17">
        <v>525085</v>
      </c>
      <c r="X75" s="17">
        <v>158164</v>
      </c>
      <c r="Y75" s="17">
        <v>19701</v>
      </c>
      <c r="Z75" s="17">
        <v>2420</v>
      </c>
      <c r="AA75" s="17">
        <v>20895</v>
      </c>
      <c r="AB75" s="17">
        <v>37358</v>
      </c>
      <c r="AC75" s="17">
        <v>238538</v>
      </c>
      <c r="AD75" s="13">
        <f t="shared" si="203"/>
        <v>0.68762334293231087</v>
      </c>
      <c r="AE75" s="13">
        <f t="shared" si="204"/>
        <v>0.20712314846462193</v>
      </c>
      <c r="AF75" s="13">
        <f t="shared" si="205"/>
        <v>2.5799380060579632E-2</v>
      </c>
      <c r="AG75" s="13">
        <f t="shared" si="206"/>
        <v>3.1691030783514902E-3</v>
      </c>
      <c r="AH75" s="13">
        <f t="shared" si="207"/>
        <v>2.7362978852129911E-2</v>
      </c>
      <c r="AI75" s="13">
        <f t="shared" si="208"/>
        <v>4.8922046612006186E-2</v>
      </c>
      <c r="AJ75" s="13">
        <f t="shared" si="209"/>
        <v>0.31237665706768913</v>
      </c>
      <c r="AK75" s="17">
        <v>308588</v>
      </c>
      <c r="AL75" s="17">
        <v>103305</v>
      </c>
      <c r="AM75" s="17">
        <v>101478</v>
      </c>
      <c r="AN75" s="17">
        <v>48606</v>
      </c>
      <c r="AO75" s="17">
        <v>55199</v>
      </c>
      <c r="AP75" s="13">
        <f t="shared" si="258"/>
        <v>0.33476674400819217</v>
      </c>
      <c r="AQ75" s="13">
        <f t="shared" ref="AQ75:AQ128" si="317">AM75/$AK75</f>
        <v>0.32884622862846252</v>
      </c>
      <c r="AR75" s="13">
        <f t="shared" ref="AR75:AR128" si="318">AN75/$AK75</f>
        <v>0.15751098552114795</v>
      </c>
      <c r="AS75" s="13">
        <f t="shared" ref="AS75:AS128" si="319">AO75/$AK75</f>
        <v>0.17887604184219735</v>
      </c>
      <c r="AT75" s="19">
        <v>2.4300000000000002</v>
      </c>
      <c r="AU75" s="17">
        <v>714189</v>
      </c>
      <c r="AV75" s="17">
        <v>0</v>
      </c>
      <c r="AW75" s="17">
        <v>0</v>
      </c>
      <c r="AX75" s="17">
        <v>0</v>
      </c>
      <c r="AY75" s="17">
        <v>0</v>
      </c>
      <c r="AZ75" s="17">
        <v>0</v>
      </c>
      <c r="BA75" s="13">
        <f t="shared" ref="BA75:BA128" si="320">AV75/$AU75</f>
        <v>0</v>
      </c>
      <c r="BB75" s="13">
        <f t="shared" ref="BB75:BB128" si="321">AW75/$AU75</f>
        <v>0</v>
      </c>
      <c r="BC75" s="13">
        <f t="shared" ref="BC75:BC128" si="322">AX75/$AU75</f>
        <v>0</v>
      </c>
      <c r="BD75" s="13">
        <f t="shared" ref="BD75:BD128" si="323">AY75/$AU75</f>
        <v>0</v>
      </c>
      <c r="BE75" s="13">
        <f t="shared" ref="BE75:BE128" si="324">AZ75/$AU75</f>
        <v>0</v>
      </c>
      <c r="BF75" s="13">
        <f t="shared" si="210"/>
        <v>0</v>
      </c>
      <c r="BG75" s="17">
        <v>753165</v>
      </c>
      <c r="BH75" s="17">
        <v>646481</v>
      </c>
      <c r="BI75" s="17">
        <v>74102</v>
      </c>
      <c r="BJ75" s="17">
        <v>16329</v>
      </c>
      <c r="BK75" s="17">
        <v>14382</v>
      </c>
      <c r="BL75" s="17">
        <v>1871</v>
      </c>
      <c r="BM75" s="13">
        <f t="shared" si="259"/>
        <v>0.85835241945655993</v>
      </c>
      <c r="BN75" s="13">
        <f t="shared" ref="BN75:BN128" si="325">BI75/$BG75</f>
        <v>9.8387471536781443E-2</v>
      </c>
      <c r="BO75" s="13">
        <f t="shared" ref="BO75:BO128" si="326">BJ75/$BG75</f>
        <v>2.1680508255163211E-2</v>
      </c>
      <c r="BP75" s="13">
        <f t="shared" ref="BP75:BP128" si="327">BK75/$BG75</f>
        <v>1.9095417338830138E-2</v>
      </c>
      <c r="BQ75" s="13">
        <f t="shared" ref="BQ75:BQ128" si="328">BL75/$BG75</f>
        <v>2.4841834126652193E-3</v>
      </c>
      <c r="BR75" s="13">
        <f t="shared" si="217"/>
        <v>0.14164758054344001</v>
      </c>
      <c r="BS75" s="17">
        <v>521170</v>
      </c>
      <c r="BT75" s="17">
        <v>183441</v>
      </c>
      <c r="BU75" s="17">
        <v>7619</v>
      </c>
      <c r="BV75" s="17">
        <v>51393</v>
      </c>
      <c r="BW75" s="13">
        <f t="shared" si="260"/>
        <v>0.68249646749770498</v>
      </c>
      <c r="BX75" s="13">
        <f t="shared" ref="BX75:BX128" si="329">BT75/$K75</f>
        <v>0.24022456107267592</v>
      </c>
      <c r="BY75" s="13">
        <f t="shared" ref="BY75:BY128" si="330">BU75/$K75</f>
        <v>9.9774365099008274E-3</v>
      </c>
      <c r="BZ75" s="13">
        <f t="shared" ref="BZ75:BZ128" si="331">BV75/$K75</f>
        <v>6.7301534919718242E-2</v>
      </c>
      <c r="CA75" s="13">
        <f t="shared" si="261"/>
        <v>0.31750353250229502</v>
      </c>
      <c r="CB75" s="8">
        <v>749470</v>
      </c>
      <c r="CC75" s="8">
        <v>112800</v>
      </c>
      <c r="CD75" s="13">
        <f t="shared" si="262"/>
        <v>0.15050635782619717</v>
      </c>
      <c r="CE75" s="8">
        <v>168762</v>
      </c>
      <c r="CF75" s="8">
        <v>37858</v>
      </c>
      <c r="CG75" s="13">
        <f t="shared" si="263"/>
        <v>0.22432775150804091</v>
      </c>
      <c r="CH75" s="5">
        <v>51259</v>
      </c>
      <c r="CI75" s="5">
        <f>CH75*VLOOKUP(H75,'R-CPI-U-RS'!$A$44:$O$54,15,FALSE)</f>
        <v>68065.712029859307</v>
      </c>
      <c r="CJ75" s="5">
        <v>51394754</v>
      </c>
      <c r="CK75" s="5">
        <v>52643096</v>
      </c>
      <c r="CL75" s="9">
        <v>19664</v>
      </c>
      <c r="CM75" s="9">
        <v>9402</v>
      </c>
      <c r="CN75" s="9">
        <v>3663</v>
      </c>
      <c r="CO75" s="9">
        <v>2835</v>
      </c>
      <c r="CP75" s="9">
        <v>2223</v>
      </c>
      <c r="CQ75" s="9">
        <v>836</v>
      </c>
      <c r="CR75" s="9">
        <v>496</v>
      </c>
      <c r="CS75" s="9">
        <v>209</v>
      </c>
      <c r="CT75" s="20">
        <v>20023621000</v>
      </c>
      <c r="CU75" s="20">
        <f>CT75*VLOOKUP(H75,'R-CPI-U-RS'!$A$44:$P$54,16,FALSE)</f>
        <v>25830068662.934254</v>
      </c>
      <c r="CV75" s="9">
        <v>1569</v>
      </c>
      <c r="CW75" s="9">
        <v>549482</v>
      </c>
      <c r="CX75" s="9">
        <v>37340</v>
      </c>
      <c r="CY75" s="9">
        <v>80877</v>
      </c>
      <c r="CZ75" s="9">
        <v>81270</v>
      </c>
      <c r="DA75" s="11">
        <f t="shared" si="264"/>
        <v>0.73365119250596489</v>
      </c>
      <c r="DB75" s="11">
        <f t="shared" si="265"/>
        <v>4.9855200949572014E-2</v>
      </c>
      <c r="DC75" s="11">
        <f t="shared" si="266"/>
        <v>0.10798444261377975</v>
      </c>
      <c r="DD75" s="11">
        <f t="shared" si="267"/>
        <v>0.10850916393068338</v>
      </c>
      <c r="DE75" s="9">
        <v>415722</v>
      </c>
      <c r="DF75" s="9">
        <v>359929</v>
      </c>
      <c r="DG75" s="9">
        <v>22</v>
      </c>
      <c r="DH75" s="9">
        <v>134</v>
      </c>
      <c r="DI75" s="9">
        <v>0</v>
      </c>
      <c r="DJ75" s="9">
        <v>17392</v>
      </c>
      <c r="DK75" s="9">
        <v>42819</v>
      </c>
      <c r="DL75" s="9">
        <v>20275</v>
      </c>
      <c r="DM75" s="9">
        <v>43931</v>
      </c>
      <c r="DN75" s="9">
        <v>33102</v>
      </c>
      <c r="DO75" s="9">
        <v>8739</v>
      </c>
      <c r="DP75" s="9">
        <v>29039</v>
      </c>
      <c r="DQ75" s="9">
        <v>5383</v>
      </c>
      <c r="DR75" s="9">
        <v>23164</v>
      </c>
      <c r="DS75" s="9">
        <v>18212</v>
      </c>
      <c r="DT75" s="9">
        <v>27251</v>
      </c>
      <c r="DU75" s="9">
        <v>8296</v>
      </c>
      <c r="DV75" s="9">
        <v>65058</v>
      </c>
      <c r="DW75" s="9">
        <v>6155</v>
      </c>
      <c r="DX75" s="9">
        <v>44909</v>
      </c>
      <c r="DY75" s="9">
        <v>19763</v>
      </c>
      <c r="DZ75" s="9">
        <v>129</v>
      </c>
      <c r="EA75" s="9">
        <f t="shared" si="183"/>
        <v>60367</v>
      </c>
      <c r="EB75" s="9">
        <f t="shared" si="184"/>
        <v>34422</v>
      </c>
      <c r="EC75" s="9">
        <f t="shared" si="185"/>
        <v>68627</v>
      </c>
      <c r="ED75" s="9">
        <f t="shared" si="186"/>
        <v>73354</v>
      </c>
      <c r="EE75" s="9">
        <f t="shared" si="187"/>
        <v>97308</v>
      </c>
      <c r="EF75" s="9">
        <f t="shared" si="188"/>
        <v>79695</v>
      </c>
      <c r="EG75" s="11">
        <f t="shared" si="189"/>
        <v>0.14521002015770154</v>
      </c>
      <c r="EH75" s="11">
        <f t="shared" si="190"/>
        <v>8.280052535107596E-2</v>
      </c>
      <c r="EI75" s="11">
        <f t="shared" si="191"/>
        <v>0.16507906726129482</v>
      </c>
      <c r="EJ75" s="11">
        <f t="shared" si="192"/>
        <v>0.17644964663885962</v>
      </c>
      <c r="EK75" s="11">
        <f t="shared" si="193"/>
        <v>0.2340698832392801</v>
      </c>
      <c r="EL75" s="11">
        <f t="shared" si="194"/>
        <v>0.191702628198652</v>
      </c>
      <c r="EM75" s="9">
        <v>610641</v>
      </c>
      <c r="EN75" s="9">
        <v>399484</v>
      </c>
      <c r="EO75" s="14">
        <f t="shared" si="268"/>
        <v>0.65420435247551345</v>
      </c>
      <c r="EP75" s="9">
        <v>377838</v>
      </c>
      <c r="EQ75" s="9">
        <v>359929</v>
      </c>
      <c r="ER75" s="11">
        <f t="shared" si="218"/>
        <v>4.7398620572838092E-2</v>
      </c>
      <c r="ES75" s="9">
        <v>52540</v>
      </c>
      <c r="ET75" s="9">
        <v>524924</v>
      </c>
      <c r="EU75" s="9">
        <v>50639</v>
      </c>
      <c r="EV75" s="9">
        <v>142994</v>
      </c>
      <c r="EW75" s="9">
        <v>155018</v>
      </c>
      <c r="EX75" s="9">
        <v>71225</v>
      </c>
      <c r="EY75" s="9">
        <v>105048</v>
      </c>
      <c r="EZ75" s="13">
        <f t="shared" si="269"/>
        <v>9.6469203160838526E-2</v>
      </c>
      <c r="FA75" s="13">
        <f t="shared" si="270"/>
        <v>0.27240895824919414</v>
      </c>
      <c r="FB75" s="13">
        <f t="shared" si="271"/>
        <v>0.29531513133329779</v>
      </c>
      <c r="FC75" s="13">
        <f t="shared" si="272"/>
        <v>0.13568630887518954</v>
      </c>
      <c r="FD75" s="13">
        <f t="shared" si="273"/>
        <v>0.20012039838147999</v>
      </c>
      <c r="FE75" s="13">
        <f t="shared" si="274"/>
        <v>0.3358067072566695</v>
      </c>
      <c r="FF75" s="9">
        <v>170</v>
      </c>
      <c r="FG75" s="9">
        <v>32274</v>
      </c>
      <c r="FH75" s="9">
        <v>3797</v>
      </c>
      <c r="FI75" s="9">
        <v>12701</v>
      </c>
      <c r="FJ75" s="9">
        <v>414</v>
      </c>
      <c r="FK75" s="9">
        <f t="shared" si="219"/>
        <v>32444</v>
      </c>
      <c r="FL75" s="9">
        <f t="shared" si="220"/>
        <v>16498</v>
      </c>
      <c r="FM75" s="9">
        <f t="shared" si="221"/>
        <v>414</v>
      </c>
      <c r="FN75" s="9">
        <v>176861</v>
      </c>
      <c r="FO75" s="9">
        <v>64313</v>
      </c>
      <c r="FP75" s="9">
        <v>294339</v>
      </c>
      <c r="FQ75" s="9">
        <f t="shared" si="222"/>
        <v>112548</v>
      </c>
      <c r="FR75" s="8">
        <v>343243</v>
      </c>
      <c r="FS75" s="8">
        <v>34655</v>
      </c>
      <c r="FT75" s="13">
        <f t="shared" si="275"/>
        <v>0.10096345737567845</v>
      </c>
      <c r="FU75" s="8">
        <v>308588</v>
      </c>
      <c r="FV75" s="8">
        <v>187674</v>
      </c>
      <c r="FW75" s="8">
        <v>120914</v>
      </c>
      <c r="FX75" s="13">
        <f t="shared" si="276"/>
        <v>0.6081701167900242</v>
      </c>
      <c r="FY75" s="13">
        <f t="shared" si="277"/>
        <v>0.39182988320997575</v>
      </c>
      <c r="FZ75" s="17">
        <v>44656</v>
      </c>
      <c r="GA75" s="17">
        <v>72073</v>
      </c>
      <c r="GB75" s="17">
        <v>98978</v>
      </c>
      <c r="GC75" s="17">
        <v>76842</v>
      </c>
      <c r="GD75" s="17">
        <v>50694</v>
      </c>
      <c r="GE75" s="13">
        <f t="shared" si="223"/>
        <v>0.13010024967734229</v>
      </c>
      <c r="GF75" s="13">
        <f t="shared" si="224"/>
        <v>0.20997660549523223</v>
      </c>
      <c r="GG75" s="13">
        <f t="shared" si="225"/>
        <v>0.28836130671273702</v>
      </c>
      <c r="GH75" s="13">
        <f t="shared" si="226"/>
        <v>0.22387055234921033</v>
      </c>
      <c r="GI75" s="13">
        <f t="shared" si="227"/>
        <v>0.1476912857654781</v>
      </c>
      <c r="GJ75">
        <v>1970</v>
      </c>
      <c r="GK75" s="8">
        <v>233940</v>
      </c>
      <c r="GL75" s="8">
        <v>29589</v>
      </c>
      <c r="GM75" s="8">
        <v>51739</v>
      </c>
      <c r="GN75" s="8">
        <v>23161</v>
      </c>
      <c r="GO75" s="8">
        <v>4814</v>
      </c>
      <c r="GP75" s="13">
        <f t="shared" si="278"/>
        <v>0.68155796330879292</v>
      </c>
      <c r="GQ75" s="13">
        <f t="shared" si="279"/>
        <v>8.6204234317961329E-2</v>
      </c>
      <c r="GR75" s="13">
        <f t="shared" si="280"/>
        <v>0.15073577611196731</v>
      </c>
      <c r="GS75" s="13">
        <f t="shared" si="281"/>
        <v>6.7476976952188392E-2</v>
      </c>
      <c r="GT75" s="13">
        <f t="shared" si="282"/>
        <v>1.4025049309090062E-2</v>
      </c>
      <c r="GU75" s="21">
        <v>145728.92888282699</v>
      </c>
      <c r="GV75" s="21">
        <f>GU75*VLOOKUP(H75,'R-CPI-U-RS'!$A$44:$O$54,15,FALSE)</f>
        <v>193510.27737096607</v>
      </c>
      <c r="GW75" s="9">
        <v>950</v>
      </c>
      <c r="GX75" s="9">
        <v>12</v>
      </c>
      <c r="GY75" s="9">
        <v>69</v>
      </c>
      <c r="GZ75" s="9">
        <v>1049</v>
      </c>
      <c r="HA75" s="9">
        <f t="shared" si="228"/>
        <v>1130</v>
      </c>
      <c r="HB75" s="8">
        <v>59073</v>
      </c>
      <c r="HC75" s="8">
        <v>126571</v>
      </c>
      <c r="HD75" s="8">
        <v>74172</v>
      </c>
      <c r="HE75" s="8">
        <v>44276</v>
      </c>
      <c r="HF75" s="8">
        <v>4496</v>
      </c>
      <c r="HG75" s="13">
        <f t="shared" si="283"/>
        <v>0.19142999727792395</v>
      </c>
      <c r="HH75" s="13">
        <f t="shared" ref="HH75:HH128" si="332">HC75/$FU75</f>
        <v>0.41016176909017849</v>
      </c>
      <c r="HI75" s="13">
        <f t="shared" ref="HI75:HI128" si="333">HD75/$FU75</f>
        <v>0.24035931403683877</v>
      </c>
      <c r="HJ75" s="13">
        <f t="shared" ref="HJ75:HJ128" si="334">HE75/$FU75</f>
        <v>0.14347933166552165</v>
      </c>
      <c r="HK75" s="13">
        <f t="shared" ref="HK75:HK128" si="335">HF75/$FU75</f>
        <v>1.4569587929537118E-2</v>
      </c>
      <c r="HL75" s="5">
        <v>863</v>
      </c>
      <c r="HM75" s="5">
        <f>HL75*VLOOKUP(H75,'R-CPI-U-RS'!$A$44:$O$54,15,FALSE)</f>
        <v>1145.9589434395634</v>
      </c>
      <c r="HN75" s="17">
        <v>38343</v>
      </c>
      <c r="HO75" s="17">
        <v>74790</v>
      </c>
      <c r="HP75" s="17">
        <v>35989</v>
      </c>
      <c r="HQ75" s="17">
        <v>15746</v>
      </c>
      <c r="HR75" s="17">
        <v>21482</v>
      </c>
      <c r="HS75" s="17">
        <v>1324</v>
      </c>
      <c r="HT75" s="13">
        <f t="shared" si="284"/>
        <v>0.20430640365740593</v>
      </c>
      <c r="HU75" s="13">
        <f t="shared" si="285"/>
        <v>0.39851018255059306</v>
      </c>
      <c r="HV75" s="13">
        <f t="shared" si="286"/>
        <v>0.19176337691955198</v>
      </c>
      <c r="HW75" s="13">
        <f t="shared" si="287"/>
        <v>8.3900806718032336E-2</v>
      </c>
      <c r="HX75" s="13">
        <f t="shared" si="288"/>
        <v>0.11446444366294745</v>
      </c>
      <c r="HY75" s="13">
        <f t="shared" si="289"/>
        <v>7.0547864914692502E-3</v>
      </c>
      <c r="HZ75" s="13">
        <v>0.17199999999999999</v>
      </c>
      <c r="IA75" s="17">
        <v>5227</v>
      </c>
      <c r="IB75" s="17">
        <v>26139</v>
      </c>
      <c r="IC75" s="17">
        <v>31126</v>
      </c>
      <c r="ID75" s="17">
        <v>17868</v>
      </c>
      <c r="IE75" s="17">
        <v>34350</v>
      </c>
      <c r="IF75" s="17">
        <v>6204</v>
      </c>
      <c r="IG75" s="13">
        <f t="shared" si="290"/>
        <v>4.3229071902343812E-2</v>
      </c>
      <c r="IH75" s="13">
        <f t="shared" si="291"/>
        <v>0.21617844087533289</v>
      </c>
      <c r="II75" s="13">
        <f t="shared" si="292"/>
        <v>0.25742263096084822</v>
      </c>
      <c r="IJ75" s="13">
        <f t="shared" si="293"/>
        <v>0.14777445126288105</v>
      </c>
      <c r="IK75" s="13">
        <f t="shared" si="294"/>
        <v>0.28408621003357759</v>
      </c>
      <c r="IL75" s="13">
        <f t="shared" si="295"/>
        <v>5.1309194965016458E-2</v>
      </c>
      <c r="IM75" s="13">
        <v>0.28199999999999997</v>
      </c>
      <c r="IN75" s="17">
        <v>453764</v>
      </c>
      <c r="IO75" s="17">
        <v>374816</v>
      </c>
      <c r="IP75" s="17">
        <v>40329</v>
      </c>
      <c r="IQ75" s="17">
        <v>10141</v>
      </c>
      <c r="IR75" s="17">
        <v>8473</v>
      </c>
      <c r="IS75" s="17">
        <v>6981</v>
      </c>
      <c r="IT75" s="17">
        <v>13024</v>
      </c>
      <c r="IU75" s="13">
        <f t="shared" si="296"/>
        <v>0.8260152854787951</v>
      </c>
      <c r="IV75" s="13">
        <f t="shared" si="297"/>
        <v>8.8876596644951997E-2</v>
      </c>
      <c r="IW75" s="13">
        <f t="shared" si="298"/>
        <v>2.2348621750513484E-2</v>
      </c>
      <c r="IX75" s="13">
        <f t="shared" si="299"/>
        <v>1.8672702109466595E-2</v>
      </c>
      <c r="IY75" s="13">
        <f t="shared" si="300"/>
        <v>1.5384649289057748E-2</v>
      </c>
      <c r="IZ75" s="13">
        <f t="shared" si="301"/>
        <v>2.8702144727215027E-2</v>
      </c>
      <c r="JA75" s="17">
        <v>453764</v>
      </c>
      <c r="JB75" s="17">
        <v>374816</v>
      </c>
      <c r="JC75" s="17">
        <v>40329</v>
      </c>
      <c r="JD75" s="17">
        <v>10141</v>
      </c>
      <c r="JE75" s="17">
        <v>9721</v>
      </c>
      <c r="JF75" s="17">
        <v>5733</v>
      </c>
      <c r="JG75" s="17">
        <v>13024</v>
      </c>
      <c r="JH75" s="13">
        <f t="shared" si="229"/>
        <v>0.8260152854787951</v>
      </c>
      <c r="JI75" s="13">
        <f t="shared" si="230"/>
        <v>8.8876596644951997E-2</v>
      </c>
      <c r="JJ75" s="13">
        <f t="shared" si="231"/>
        <v>2.2348621750513484E-2</v>
      </c>
      <c r="JK75" s="13">
        <f t="shared" si="232"/>
        <v>2.1423030473990884E-2</v>
      </c>
      <c r="JL75" s="13">
        <f t="shared" si="233"/>
        <v>1.2634320924533458E-2</v>
      </c>
      <c r="JM75" s="13">
        <f t="shared" si="234"/>
        <v>2.8702144727215027E-2</v>
      </c>
      <c r="JN75" s="1">
        <v>85</v>
      </c>
      <c r="JO75" s="1">
        <v>50</v>
      </c>
      <c r="JP75" s="1">
        <v>15</v>
      </c>
      <c r="JQ75" s="1">
        <v>18</v>
      </c>
      <c r="JR75" s="1">
        <v>2</v>
      </c>
      <c r="JS75" s="1">
        <v>0</v>
      </c>
      <c r="JT75" s="11">
        <f t="shared" si="235"/>
        <v>0.58823529411764708</v>
      </c>
      <c r="JU75" s="11">
        <f t="shared" si="236"/>
        <v>0.17647058823529413</v>
      </c>
      <c r="JV75" s="11">
        <f t="shared" si="237"/>
        <v>0.21176470588235294</v>
      </c>
      <c r="JW75" s="11">
        <f t="shared" si="238"/>
        <v>2.3529411764705882E-2</v>
      </c>
      <c r="JX75" s="11">
        <f t="shared" si="239"/>
        <v>0</v>
      </c>
      <c r="JY75" s="29">
        <f>(JN75/J75)*100000</f>
        <v>10.993217831257986</v>
      </c>
      <c r="JZ75" s="9">
        <v>14130368</v>
      </c>
      <c r="KA75" s="9"/>
      <c r="KB75" s="9">
        <v>405945</v>
      </c>
      <c r="KC75" s="9"/>
      <c r="KD75" s="9"/>
      <c r="KE75" s="9"/>
      <c r="KF75" s="9"/>
      <c r="KG75" s="9"/>
      <c r="KH75" s="9">
        <f t="shared" si="240"/>
        <v>0</v>
      </c>
      <c r="KI75" s="9">
        <f t="shared" si="241"/>
        <v>405945</v>
      </c>
      <c r="KJ75" s="9">
        <f t="shared" si="242"/>
        <v>14536313</v>
      </c>
      <c r="KK75" t="e">
        <v>#N/A</v>
      </c>
      <c r="KL75" s="8" t="e">
        <v>#N/A</v>
      </c>
      <c r="KM75" s="8" t="e">
        <v>#N/A</v>
      </c>
      <c r="KN75" s="8" t="e">
        <v>#N/A</v>
      </c>
      <c r="KO75" s="8">
        <v>354443</v>
      </c>
      <c r="KP75" s="8">
        <v>82506</v>
      </c>
      <c r="KQ75" s="8">
        <v>171404</v>
      </c>
      <c r="KR75" s="8">
        <v>88454</v>
      </c>
      <c r="KS75" s="8">
        <v>12079</v>
      </c>
      <c r="KT75" s="13">
        <f t="shared" si="302"/>
        <v>0.23277649720829582</v>
      </c>
      <c r="KU75" s="13">
        <f t="shared" si="303"/>
        <v>0.48358692370846651</v>
      </c>
      <c r="KV75" s="13">
        <f t="shared" si="304"/>
        <v>0.24955775681844472</v>
      </c>
      <c r="KW75" s="13">
        <f t="shared" si="305"/>
        <v>3.4078822264792925E-2</v>
      </c>
      <c r="KX75" s="17">
        <v>7935130</v>
      </c>
      <c r="KY75" s="15">
        <f t="shared" si="306"/>
        <v>22.387605341338382</v>
      </c>
      <c r="KZ75" s="8">
        <v>364872</v>
      </c>
      <c r="LA75" s="8">
        <v>14600</v>
      </c>
      <c r="LB75" s="8">
        <v>89194</v>
      </c>
      <c r="LC75" s="8">
        <v>162379</v>
      </c>
      <c r="LD75" s="8">
        <v>64643</v>
      </c>
      <c r="LE75" s="8">
        <v>34056</v>
      </c>
      <c r="LF75" s="13">
        <f t="shared" si="307"/>
        <v>4.0014032318182811E-2</v>
      </c>
      <c r="LG75" s="13">
        <f t="shared" si="308"/>
        <v>0.24445284921835603</v>
      </c>
      <c r="LH75" s="13">
        <f t="shared" si="309"/>
        <v>0.44503003793111007</v>
      </c>
      <c r="LI75" s="13">
        <f t="shared" si="310"/>
        <v>0.17716623911947205</v>
      </c>
      <c r="LJ75" s="13">
        <f t="shared" si="311"/>
        <v>9.333684141287904E-2</v>
      </c>
      <c r="LK75" s="17" t="e">
        <v>#N/A</v>
      </c>
      <c r="LL75" s="17" t="e">
        <v>#N/A</v>
      </c>
      <c r="LM75" s="13" t="e">
        <f t="shared" si="195"/>
        <v>#N/A</v>
      </c>
      <c r="LN75" s="27" t="e">
        <v>#N/A</v>
      </c>
      <c r="LO75" s="27" t="e">
        <v>#N/A</v>
      </c>
      <c r="LP75" s="27" t="e">
        <v>#N/A</v>
      </c>
      <c r="LQ75" s="27" t="e">
        <v>#N/A</v>
      </c>
      <c r="LR75" s="27" t="e">
        <v>#N/A</v>
      </c>
      <c r="LS75" s="11" t="e">
        <f t="shared" si="312"/>
        <v>#N/A</v>
      </c>
      <c r="LT75" s="11" t="e">
        <f t="shared" si="313"/>
        <v>#N/A</v>
      </c>
      <c r="LU75" s="11" t="e">
        <f t="shared" si="314"/>
        <v>#N/A</v>
      </c>
      <c r="LV75" s="11" t="e">
        <f t="shared" si="315"/>
        <v>#N/A</v>
      </c>
      <c r="LW75" s="11" t="e">
        <f t="shared" si="316"/>
        <v>#N/A</v>
      </c>
      <c r="LX75" s="25" t="e">
        <v>#N/A</v>
      </c>
      <c r="LY75" s="25" t="e">
        <v>#N/A</v>
      </c>
      <c r="LZ75" s="25" t="e">
        <v>#N/A</v>
      </c>
      <c r="MA75" s="25" t="e">
        <v>#N/A</v>
      </c>
      <c r="MB75" s="22" t="e">
        <v>#N/A</v>
      </c>
      <c r="MC75" s="22" t="e">
        <v>#N/A</v>
      </c>
      <c r="MD75" s="1">
        <v>365</v>
      </c>
      <c r="ME75" s="1">
        <v>106</v>
      </c>
      <c r="MF75" s="1">
        <v>254</v>
      </c>
      <c r="MG75" s="1">
        <v>5</v>
      </c>
      <c r="MH75" s="1">
        <v>0</v>
      </c>
      <c r="MI75" s="1">
        <v>0</v>
      </c>
      <c r="MJ75" s="11">
        <f t="shared" si="243"/>
        <v>0.29041095890410956</v>
      </c>
      <c r="MK75" s="11">
        <f t="shared" si="244"/>
        <v>0.69589041095890414</v>
      </c>
      <c r="ML75" s="11">
        <f t="shared" si="245"/>
        <v>1.3698630136986301E-2</v>
      </c>
      <c r="MM75" s="11">
        <f t="shared" si="246"/>
        <v>0</v>
      </c>
      <c r="MN75" s="11">
        <f t="shared" si="247"/>
        <v>0</v>
      </c>
      <c r="MO75" s="26" t="e">
        <v>#N/A</v>
      </c>
      <c r="MP75" s="26" t="e">
        <v>#N/A</v>
      </c>
      <c r="MQ75" s="26" t="e">
        <v>#N/A</v>
      </c>
      <c r="MR75" s="26" t="e">
        <v>#N/A</v>
      </c>
      <c r="MS75" s="9">
        <v>4753596.3156110104</v>
      </c>
      <c r="MT75" s="9">
        <v>47319.8318</v>
      </c>
      <c r="MU75" s="9">
        <v>797045.74399999995</v>
      </c>
      <c r="MV75" s="9">
        <v>1327246.37900001</v>
      </c>
      <c r="MW75" s="9">
        <v>6925208.2704110304</v>
      </c>
      <c r="MX75" s="13" t="e">
        <v>#N/A</v>
      </c>
      <c r="MY75" s="13" t="e">
        <v>#N/A</v>
      </c>
      <c r="MZ75" s="13" t="e">
        <v>#N/A</v>
      </c>
      <c r="NA75" s="13" t="e">
        <v>#N/A</v>
      </c>
      <c r="NB75" s="13" t="e">
        <v>#N/A</v>
      </c>
      <c r="NC75" s="8" t="e">
        <v>#N/A</v>
      </c>
      <c r="ND75" s="8" t="e">
        <v>#N/A</v>
      </c>
      <c r="NE75" s="8" t="e">
        <v>#N/A</v>
      </c>
      <c r="NF75" s="8" t="e">
        <v>#N/A</v>
      </c>
      <c r="NG75" s="8" t="e">
        <v>#N/A</v>
      </c>
      <c r="NH75" s="38" t="e">
        <f t="shared" si="248"/>
        <v>#N/A</v>
      </c>
      <c r="NI75" s="38" t="e">
        <f t="shared" si="249"/>
        <v>#N/A</v>
      </c>
      <c r="NJ75" s="38" t="e">
        <f t="shared" si="250"/>
        <v>#N/A</v>
      </c>
      <c r="NK75" s="38" t="e">
        <f t="shared" si="251"/>
        <v>#N/A</v>
      </c>
      <c r="NL75" s="38" t="e">
        <f t="shared" si="252"/>
        <v>#N/A</v>
      </c>
      <c r="NM75" s="8">
        <v>756482</v>
      </c>
      <c r="NN75" s="8">
        <v>105724</v>
      </c>
      <c r="NO75" s="11">
        <f t="shared" si="253"/>
        <v>0.13975745622499941</v>
      </c>
      <c r="NP75" s="13" t="e">
        <v>#N/A</v>
      </c>
      <c r="NQ75" s="13" t="e">
        <v>#N/A</v>
      </c>
      <c r="NR75" s="13" t="e">
        <v>#N/A</v>
      </c>
      <c r="NS75" s="9">
        <v>732</v>
      </c>
      <c r="NT75" s="39">
        <v>95.858819999999994</v>
      </c>
      <c r="NU75" s="8" t="e">
        <v>#N/A</v>
      </c>
      <c r="NV75" s="16" t="e">
        <v>#N/A</v>
      </c>
      <c r="NW75" s="8" t="e">
        <v>#N/A</v>
      </c>
      <c r="NX75" s="25" t="e">
        <v>#N/A</v>
      </c>
      <c r="NY75" s="39" t="e">
        <v>#N/A</v>
      </c>
    </row>
    <row r="76" spans="1:389" x14ac:dyDescent="0.25">
      <c r="A76" s="3" t="s">
        <v>51</v>
      </c>
      <c r="B76" s="3" t="s">
        <v>6</v>
      </c>
      <c r="C76" s="3" t="s">
        <v>82</v>
      </c>
      <c r="D76" s="3" t="s">
        <v>98</v>
      </c>
      <c r="E76" s="3" t="s">
        <v>27</v>
      </c>
      <c r="F76" s="3" t="s">
        <v>28</v>
      </c>
      <c r="G76" s="3">
        <v>21111</v>
      </c>
      <c r="H76" s="3">
        <v>2016</v>
      </c>
      <c r="I76" s="3" t="str">
        <f t="shared" si="216"/>
        <v>Sum of 2016</v>
      </c>
      <c r="J76" s="8">
        <v>777157</v>
      </c>
      <c r="K76" s="8">
        <v>765352</v>
      </c>
      <c r="L76" s="8">
        <v>171598</v>
      </c>
      <c r="M76" s="8">
        <v>178529</v>
      </c>
      <c r="N76" s="8">
        <v>298408</v>
      </c>
      <c r="O76" s="8">
        <v>116817</v>
      </c>
      <c r="P76" s="13">
        <f t="shared" si="254"/>
        <v>0.22420794614765494</v>
      </c>
      <c r="Q76" s="13">
        <f t="shared" si="255"/>
        <v>0.23326390993947882</v>
      </c>
      <c r="R76" s="13">
        <f t="shared" si="256"/>
        <v>0.3898964136763215</v>
      </c>
      <c r="S76" s="13">
        <f t="shared" si="257"/>
        <v>0.15263173023654475</v>
      </c>
      <c r="T76" s="15">
        <v>38.299999999999997</v>
      </c>
      <c r="U76" s="15">
        <v>36.799999999999997</v>
      </c>
      <c r="V76" s="15">
        <v>40.1</v>
      </c>
      <c r="W76" s="17">
        <v>521924</v>
      </c>
      <c r="X76" s="17">
        <v>162932</v>
      </c>
      <c r="Y76" s="17">
        <v>21365</v>
      </c>
      <c r="Z76" s="17">
        <v>2541</v>
      </c>
      <c r="AA76" s="17">
        <v>17841</v>
      </c>
      <c r="AB76" s="17">
        <v>38749</v>
      </c>
      <c r="AC76" s="17">
        <v>243428</v>
      </c>
      <c r="AD76" s="13">
        <f t="shared" si="203"/>
        <v>0.68193981331465781</v>
      </c>
      <c r="AE76" s="13">
        <f t="shared" si="204"/>
        <v>0.2128850515841077</v>
      </c>
      <c r="AF76" s="13">
        <f t="shared" si="205"/>
        <v>2.7915259906552803E-2</v>
      </c>
      <c r="AG76" s="13">
        <f t="shared" si="206"/>
        <v>3.3200409746103753E-3</v>
      </c>
      <c r="AH76" s="13">
        <f t="shared" si="207"/>
        <v>2.3310842592689378E-2</v>
      </c>
      <c r="AI76" s="13">
        <f t="shared" si="208"/>
        <v>5.0628991627381909E-2</v>
      </c>
      <c r="AJ76" s="13">
        <f t="shared" si="209"/>
        <v>0.31806018668534219</v>
      </c>
      <c r="AK76" s="17">
        <v>314161</v>
      </c>
      <c r="AL76" s="17">
        <v>107382</v>
      </c>
      <c r="AM76" s="17">
        <v>104913</v>
      </c>
      <c r="AN76" s="17">
        <v>48119</v>
      </c>
      <c r="AO76" s="17">
        <v>53747</v>
      </c>
      <c r="AP76" s="13">
        <f t="shared" si="258"/>
        <v>0.34180563469049308</v>
      </c>
      <c r="AQ76" s="13">
        <f t="shared" si="317"/>
        <v>0.33394660699450279</v>
      </c>
      <c r="AR76" s="13">
        <f t="shared" si="318"/>
        <v>0.15316668841772213</v>
      </c>
      <c r="AS76" s="13">
        <f t="shared" si="319"/>
        <v>0.17108106989728197</v>
      </c>
      <c r="AT76" s="19">
        <v>2.39</v>
      </c>
      <c r="AU76" s="17">
        <v>716611</v>
      </c>
      <c r="AV76" s="17">
        <v>652183</v>
      </c>
      <c r="AW76" s="17">
        <v>25958</v>
      </c>
      <c r="AX76" s="17">
        <v>17239</v>
      </c>
      <c r="AY76" s="17">
        <v>10664</v>
      </c>
      <c r="AZ76" s="17">
        <v>10567</v>
      </c>
      <c r="BA76" s="13">
        <f t="shared" si="320"/>
        <v>0.9100934816797398</v>
      </c>
      <c r="BB76" s="13">
        <f t="shared" si="321"/>
        <v>3.622327873839503E-2</v>
      </c>
      <c r="BC76" s="13">
        <f t="shared" si="322"/>
        <v>2.4056287162770317E-2</v>
      </c>
      <c r="BD76" s="13">
        <f t="shared" si="323"/>
        <v>1.4881155885131543E-2</v>
      </c>
      <c r="BE76" s="13">
        <f t="shared" si="324"/>
        <v>1.4745796533963336E-2</v>
      </c>
      <c r="BF76" s="13">
        <f t="shared" si="210"/>
        <v>8.9906518320260226E-2</v>
      </c>
      <c r="BG76" s="17">
        <v>755652</v>
      </c>
      <c r="BH76" s="17">
        <v>626463</v>
      </c>
      <c r="BI76" s="17">
        <v>93315</v>
      </c>
      <c r="BJ76" s="17">
        <v>17492</v>
      </c>
      <c r="BK76" s="17">
        <v>16921</v>
      </c>
      <c r="BL76" s="17">
        <v>1461</v>
      </c>
      <c r="BM76" s="13">
        <f t="shared" si="259"/>
        <v>0.82903638182655504</v>
      </c>
      <c r="BN76" s="13">
        <f t="shared" si="325"/>
        <v>0.12348938400215972</v>
      </c>
      <c r="BO76" s="13">
        <f t="shared" si="326"/>
        <v>2.3148221668175296E-2</v>
      </c>
      <c r="BP76" s="13">
        <f t="shared" si="327"/>
        <v>2.2392582829132986E-2</v>
      </c>
      <c r="BQ76" s="13">
        <f t="shared" si="328"/>
        <v>1.9334296739769101E-3</v>
      </c>
      <c r="BR76" s="13">
        <f t="shared" si="217"/>
        <v>0.17096361817344491</v>
      </c>
      <c r="BS76" s="17">
        <v>523038</v>
      </c>
      <c r="BT76" s="17">
        <v>185464</v>
      </c>
      <c r="BU76" s="17">
        <v>5456</v>
      </c>
      <c r="BV76" s="17">
        <v>51394</v>
      </c>
      <c r="BW76" s="13">
        <f t="shared" si="260"/>
        <v>0.68339535272658858</v>
      </c>
      <c r="BX76" s="13">
        <f t="shared" si="329"/>
        <v>0.24232510008466693</v>
      </c>
      <c r="BY76" s="13">
        <f t="shared" si="330"/>
        <v>7.1287459887737926E-3</v>
      </c>
      <c r="BZ76" s="13">
        <f t="shared" si="331"/>
        <v>6.715080119997073E-2</v>
      </c>
      <c r="CA76" s="13">
        <f t="shared" si="261"/>
        <v>0.31660464727341148</v>
      </c>
      <c r="CB76" s="8">
        <v>749670</v>
      </c>
      <c r="CC76" s="8">
        <v>106861</v>
      </c>
      <c r="CD76" s="13">
        <f t="shared" si="262"/>
        <v>0.14254405271652862</v>
      </c>
      <c r="CE76" s="8">
        <v>168338</v>
      </c>
      <c r="CF76" s="8">
        <v>34766</v>
      </c>
      <c r="CG76" s="13">
        <f t="shared" si="263"/>
        <v>0.20652496762465991</v>
      </c>
      <c r="CH76" s="5">
        <v>51991</v>
      </c>
      <c r="CI76" s="5">
        <f>CH76*VLOOKUP(H76,'R-CPI-U-RS'!$A$44:$O$54,15,FALSE)</f>
        <v>68157.135770975059</v>
      </c>
      <c r="CJ76" s="5">
        <v>52979181</v>
      </c>
      <c r="CK76" s="5">
        <v>53477943</v>
      </c>
      <c r="CL76" s="9">
        <v>19800</v>
      </c>
      <c r="CM76" s="9">
        <v>9407</v>
      </c>
      <c r="CN76" s="9">
        <v>3712</v>
      </c>
      <c r="CO76" s="9">
        <v>2831</v>
      </c>
      <c r="CP76" s="9">
        <v>2297</v>
      </c>
      <c r="CQ76" s="9">
        <v>825</v>
      </c>
      <c r="CR76" s="9">
        <v>527</v>
      </c>
      <c r="CS76" s="9">
        <v>201</v>
      </c>
      <c r="CT76" s="20">
        <v>20641509000</v>
      </c>
      <c r="CU76" s="20">
        <f>CT76*VLOOKUP(H76,'R-CPI-U-RS'!$A$44:$P$54,16,FALSE)</f>
        <v>26287499982.142857</v>
      </c>
      <c r="CV76" s="9">
        <v>1557</v>
      </c>
      <c r="CW76" s="9">
        <v>574447</v>
      </c>
      <c r="CX76" s="9">
        <v>86650</v>
      </c>
      <c r="CY76" s="9">
        <v>35251</v>
      </c>
      <c r="CZ76" s="9">
        <v>53325</v>
      </c>
      <c r="DA76" s="11">
        <f t="shared" si="264"/>
        <v>0.76626342418627857</v>
      </c>
      <c r="DB76" s="11">
        <f t="shared" si="265"/>
        <v>0.11558372783867099</v>
      </c>
      <c r="DC76" s="11">
        <f t="shared" si="266"/>
        <v>4.7021834853329385E-2</v>
      </c>
      <c r="DD76" s="11">
        <f t="shared" si="267"/>
        <v>7.1131013121721071E-2</v>
      </c>
      <c r="DE76" s="9">
        <v>419828</v>
      </c>
      <c r="DF76" s="9">
        <v>366884</v>
      </c>
      <c r="DG76" s="9">
        <v>17</v>
      </c>
      <c r="DH76" s="9">
        <v>148</v>
      </c>
      <c r="DI76" s="9">
        <v>0</v>
      </c>
      <c r="DJ76" s="9">
        <v>18378</v>
      </c>
      <c r="DK76" s="9">
        <v>46030</v>
      </c>
      <c r="DL76" s="9">
        <v>19904</v>
      </c>
      <c r="DM76" s="9">
        <v>44448</v>
      </c>
      <c r="DN76" s="9">
        <v>34295</v>
      </c>
      <c r="DO76" s="9">
        <v>8811</v>
      </c>
      <c r="DP76" s="9">
        <v>30822</v>
      </c>
      <c r="DQ76" s="9">
        <v>5416</v>
      </c>
      <c r="DR76" s="9">
        <v>22450</v>
      </c>
      <c r="DS76" s="9">
        <v>18803</v>
      </c>
      <c r="DT76" s="9">
        <v>26025</v>
      </c>
      <c r="DU76" s="9">
        <v>7985</v>
      </c>
      <c r="DV76" s="9">
        <v>63942</v>
      </c>
      <c r="DW76" s="9">
        <v>6022</v>
      </c>
      <c r="DX76" s="9">
        <v>44690</v>
      </c>
      <c r="DY76" s="9">
        <v>19628</v>
      </c>
      <c r="DZ76" s="9">
        <v>27</v>
      </c>
      <c r="EA76" s="9">
        <f t="shared" ref="EA76:EA128" si="336">DG76+DH76+DJ76+DK76</f>
        <v>64573</v>
      </c>
      <c r="EB76" s="9">
        <f t="shared" ref="EB76:EB128" si="337">DP76+DQ76</f>
        <v>36238</v>
      </c>
      <c r="EC76" s="9">
        <f t="shared" ref="EC76:EC128" si="338">DR76+DS76+DT76</f>
        <v>67278</v>
      </c>
      <c r="ED76" s="9">
        <f t="shared" ref="ED76:ED128" si="339">DU76+DV76</f>
        <v>71927</v>
      </c>
      <c r="EE76" s="9">
        <f t="shared" ref="EE76:EE128" si="340">DI76+DL76+DM76+DN76</f>
        <v>98647</v>
      </c>
      <c r="EF76" s="9">
        <f t="shared" ref="EF76:EF128" si="341">DO76+DW76+DX76+DY76+DZ76</f>
        <v>79178</v>
      </c>
      <c r="EG76" s="11">
        <f t="shared" ref="EG76:EG128" si="342">EA76/$DE76</f>
        <v>0.15380822622597826</v>
      </c>
      <c r="EH76" s="11">
        <f t="shared" ref="EH76:EH128" si="343">EB76/$DE76</f>
        <v>8.6316300961346071E-2</v>
      </c>
      <c r="EI76" s="11">
        <f t="shared" ref="EI76:EI128" si="344">EC76/$DE76</f>
        <v>0.16025134102537231</v>
      </c>
      <c r="EJ76" s="11">
        <f t="shared" ref="EJ76:EJ128" si="345">ED76/$DE76</f>
        <v>0.17132492354011644</v>
      </c>
      <c r="EK76" s="11">
        <f t="shared" ref="EK76:EK128" si="346">EE76/$DE76</f>
        <v>0.23497003534780911</v>
      </c>
      <c r="EL76" s="11">
        <f t="shared" ref="EL76:EL128" si="347">EF76/$DE76</f>
        <v>0.18859628228703182</v>
      </c>
      <c r="EM76" s="9">
        <v>613520</v>
      </c>
      <c r="EN76" s="9">
        <v>405868</v>
      </c>
      <c r="EO76" s="14">
        <f t="shared" si="268"/>
        <v>0.66153996609727472</v>
      </c>
      <c r="EP76" s="9">
        <v>383930</v>
      </c>
      <c r="EQ76" s="9">
        <v>366884</v>
      </c>
      <c r="ER76" s="11">
        <f t="shared" si="218"/>
        <v>4.4398718516396221E-2</v>
      </c>
      <c r="ES76" s="9">
        <v>53921</v>
      </c>
      <c r="ET76" s="9">
        <v>527688</v>
      </c>
      <c r="EU76" s="9">
        <v>52669</v>
      </c>
      <c r="EV76" s="9">
        <v>137233</v>
      </c>
      <c r="EW76" s="9">
        <v>169097</v>
      </c>
      <c r="EX76" s="9">
        <v>67639</v>
      </c>
      <c r="EY76" s="9">
        <v>101050</v>
      </c>
      <c r="EZ76" s="13">
        <f t="shared" si="269"/>
        <v>9.9810873091675384E-2</v>
      </c>
      <c r="FA76" s="13">
        <f t="shared" si="270"/>
        <v>0.26006465941996026</v>
      </c>
      <c r="FB76" s="13">
        <f t="shared" si="271"/>
        <v>0.32044882582131867</v>
      </c>
      <c r="FC76" s="13">
        <f t="shared" si="272"/>
        <v>0.1281799093403678</v>
      </c>
      <c r="FD76" s="13">
        <f t="shared" si="273"/>
        <v>0.19149573232667788</v>
      </c>
      <c r="FE76" s="13">
        <f t="shared" si="274"/>
        <v>0.31967564166704565</v>
      </c>
      <c r="FF76" s="9">
        <v>152</v>
      </c>
      <c r="FG76" s="9">
        <v>33339</v>
      </c>
      <c r="FH76" s="9">
        <v>3462</v>
      </c>
      <c r="FI76" s="9">
        <v>12437</v>
      </c>
      <c r="FJ76" s="9">
        <v>420</v>
      </c>
      <c r="FK76" s="9">
        <f t="shared" si="219"/>
        <v>33491</v>
      </c>
      <c r="FL76" s="9">
        <f t="shared" si="220"/>
        <v>15899</v>
      </c>
      <c r="FM76" s="9">
        <f t="shared" si="221"/>
        <v>420</v>
      </c>
      <c r="FN76" s="9">
        <v>182740</v>
      </c>
      <c r="FO76" s="9">
        <v>66791</v>
      </c>
      <c r="FP76" s="9">
        <v>300515</v>
      </c>
      <c r="FQ76" s="9">
        <f t="shared" si="222"/>
        <v>115949</v>
      </c>
      <c r="FR76" s="8">
        <v>344655</v>
      </c>
      <c r="FS76" s="8">
        <v>30494</v>
      </c>
      <c r="FT76" s="13">
        <f t="shared" si="275"/>
        <v>8.8476882679781224E-2</v>
      </c>
      <c r="FU76" s="8">
        <v>314161</v>
      </c>
      <c r="FV76" s="8">
        <v>189117</v>
      </c>
      <c r="FW76" s="8">
        <v>125044</v>
      </c>
      <c r="FX76" s="13">
        <f t="shared" si="276"/>
        <v>0.60197478363004953</v>
      </c>
      <c r="FY76" s="13">
        <f t="shared" si="277"/>
        <v>0.39802521636995042</v>
      </c>
      <c r="FZ76" s="17">
        <v>45499</v>
      </c>
      <c r="GA76" s="17">
        <v>67138</v>
      </c>
      <c r="GB76" s="17">
        <v>99936</v>
      </c>
      <c r="GC76" s="17">
        <v>75868</v>
      </c>
      <c r="GD76" s="17">
        <v>56214</v>
      </c>
      <c r="GE76" s="13">
        <f t="shared" si="223"/>
        <v>0.13201317259288273</v>
      </c>
      <c r="GF76" s="13">
        <f t="shared" si="224"/>
        <v>0.1947976962469716</v>
      </c>
      <c r="GG76" s="13">
        <f t="shared" si="225"/>
        <v>0.28995952474213343</v>
      </c>
      <c r="GH76" s="13">
        <f t="shared" si="226"/>
        <v>0.22012737375056216</v>
      </c>
      <c r="GI76" s="13">
        <f t="shared" si="227"/>
        <v>0.16310223266745005</v>
      </c>
      <c r="GJ76">
        <v>1968</v>
      </c>
      <c r="GK76" s="8">
        <v>236669</v>
      </c>
      <c r="GL76" s="8">
        <v>35915</v>
      </c>
      <c r="GM76" s="8">
        <v>46263</v>
      </c>
      <c r="GN76" s="8">
        <v>22796</v>
      </c>
      <c r="GO76" s="8">
        <v>3012</v>
      </c>
      <c r="GP76" s="13">
        <f t="shared" si="278"/>
        <v>0.6866837852345099</v>
      </c>
      <c r="GQ76" s="13">
        <f t="shared" si="279"/>
        <v>0.10420565493029262</v>
      </c>
      <c r="GR76" s="13">
        <f t="shared" si="280"/>
        <v>0.134229882055969</v>
      </c>
      <c r="GS76" s="13">
        <f t="shared" si="281"/>
        <v>6.6141503822663247E-2</v>
      </c>
      <c r="GT76" s="13">
        <f t="shared" si="282"/>
        <v>8.7391739565652604E-3</v>
      </c>
      <c r="GU76" s="21">
        <v>152413.632827005</v>
      </c>
      <c r="GV76" s="21">
        <f>GU76*VLOOKUP(H76,'R-CPI-U-RS'!$A$44:$O$54,15,FALSE)</f>
        <v>199805.2867984405</v>
      </c>
      <c r="GW76" s="9">
        <v>1108</v>
      </c>
      <c r="GX76" s="9">
        <v>2</v>
      </c>
      <c r="GY76" s="9">
        <v>16</v>
      </c>
      <c r="GZ76" s="9">
        <v>1726</v>
      </c>
      <c r="HA76" s="9">
        <f t="shared" si="228"/>
        <v>1744</v>
      </c>
      <c r="HB76" s="8">
        <v>60878</v>
      </c>
      <c r="HC76" s="8">
        <v>128694</v>
      </c>
      <c r="HD76" s="8">
        <v>73159</v>
      </c>
      <c r="HE76" s="8">
        <v>48572</v>
      </c>
      <c r="HF76" s="8">
        <v>2858</v>
      </c>
      <c r="HG76" s="13">
        <f t="shared" si="283"/>
        <v>0.19377962255022108</v>
      </c>
      <c r="HH76" s="13">
        <f t="shared" si="332"/>
        <v>0.40964346306511629</v>
      </c>
      <c r="HI76" s="13">
        <f t="shared" si="333"/>
        <v>0.23287104382784624</v>
      </c>
      <c r="HJ76" s="13">
        <f t="shared" si="334"/>
        <v>0.15460862424043723</v>
      </c>
      <c r="HK76" s="13">
        <f t="shared" si="335"/>
        <v>9.0972463163791813E-3</v>
      </c>
      <c r="HL76" s="5">
        <v>881</v>
      </c>
      <c r="HM76" s="5">
        <f>HL76*VLOOKUP(H76,'R-CPI-U-RS'!$A$44:$O$54,15,FALSE)</f>
        <v>1154.9390589569159</v>
      </c>
      <c r="HN76" s="17">
        <v>39238</v>
      </c>
      <c r="HO76" s="17">
        <v>76147</v>
      </c>
      <c r="HP76" s="17">
        <v>39369</v>
      </c>
      <c r="HQ76" s="17">
        <v>14301</v>
      </c>
      <c r="HR76" s="17">
        <v>19193</v>
      </c>
      <c r="HS76" s="17">
        <v>869</v>
      </c>
      <c r="HT76" s="13">
        <f t="shared" si="284"/>
        <v>0.20748002559262255</v>
      </c>
      <c r="HU76" s="13">
        <f t="shared" si="285"/>
        <v>0.40264492351295761</v>
      </c>
      <c r="HV76" s="13">
        <f t="shared" si="286"/>
        <v>0.20817271847586416</v>
      </c>
      <c r="HW76" s="13">
        <f t="shared" si="287"/>
        <v>7.5619854375862564E-2</v>
      </c>
      <c r="HX76" s="13">
        <f t="shared" si="288"/>
        <v>0.10148743899279282</v>
      </c>
      <c r="HY76" s="13">
        <f t="shared" si="289"/>
        <v>4.5950390499003265E-3</v>
      </c>
      <c r="HZ76" s="13">
        <v>0.17</v>
      </c>
      <c r="IA76" s="17">
        <v>5706</v>
      </c>
      <c r="IB76" s="17">
        <v>30019</v>
      </c>
      <c r="IC76" s="17">
        <v>30658</v>
      </c>
      <c r="ID76" s="17">
        <v>19255</v>
      </c>
      <c r="IE76" s="17">
        <v>34618</v>
      </c>
      <c r="IF76" s="17">
        <v>4788</v>
      </c>
      <c r="IG76" s="13">
        <f t="shared" si="290"/>
        <v>4.5631937557979591E-2</v>
      </c>
      <c r="IH76" s="13">
        <f t="shared" si="291"/>
        <v>0.24006749624132306</v>
      </c>
      <c r="II76" s="13">
        <f t="shared" si="292"/>
        <v>0.24517769745049742</v>
      </c>
      <c r="IJ76" s="13">
        <f t="shared" si="293"/>
        <v>0.15398579699945619</v>
      </c>
      <c r="IK76" s="13">
        <f t="shared" si="294"/>
        <v>0.27684655001439495</v>
      </c>
      <c r="IL76" s="13">
        <f t="shared" si="295"/>
        <v>3.8290521736348802E-2</v>
      </c>
      <c r="IM76" s="13">
        <v>0.27800000000000002</v>
      </c>
      <c r="IN76" s="17">
        <v>464305</v>
      </c>
      <c r="IO76" s="17">
        <v>384529</v>
      </c>
      <c r="IP76" s="17">
        <v>39076</v>
      </c>
      <c r="IQ76" s="17">
        <v>9960</v>
      </c>
      <c r="IR76" s="17">
        <v>7278</v>
      </c>
      <c r="IS76" s="17">
        <v>7168</v>
      </c>
      <c r="IT76" s="17">
        <v>16294</v>
      </c>
      <c r="IU76" s="13">
        <f t="shared" si="296"/>
        <v>0.8281819062900464</v>
      </c>
      <c r="IV76" s="13">
        <f t="shared" si="297"/>
        <v>8.4160196422610134E-2</v>
      </c>
      <c r="IW76" s="13">
        <f t="shared" si="298"/>
        <v>2.1451416633462918E-2</v>
      </c>
      <c r="IX76" s="13">
        <f t="shared" si="299"/>
        <v>1.5675041190596699E-2</v>
      </c>
      <c r="IY76" s="13">
        <f t="shared" si="300"/>
        <v>1.5438127954684959E-2</v>
      </c>
      <c r="IZ76" s="13">
        <f t="shared" si="301"/>
        <v>3.5093311508598873E-2</v>
      </c>
      <c r="JA76" s="17">
        <v>464305</v>
      </c>
      <c r="JB76" s="17">
        <v>384529</v>
      </c>
      <c r="JC76" s="17">
        <v>39076</v>
      </c>
      <c r="JD76" s="17">
        <v>9960</v>
      </c>
      <c r="JE76" s="17">
        <v>8636</v>
      </c>
      <c r="JF76" s="17">
        <v>5810</v>
      </c>
      <c r="JG76" s="17">
        <v>16294</v>
      </c>
      <c r="JH76" s="13">
        <f t="shared" si="229"/>
        <v>0.8281819062900464</v>
      </c>
      <c r="JI76" s="13">
        <f t="shared" si="230"/>
        <v>8.4160196422610134E-2</v>
      </c>
      <c r="JJ76" s="13">
        <f t="shared" si="231"/>
        <v>2.1451416633462918E-2</v>
      </c>
      <c r="JK76" s="13">
        <f t="shared" si="232"/>
        <v>1.8599842775761623E-2</v>
      </c>
      <c r="JL76" s="13">
        <f t="shared" si="233"/>
        <v>1.2513326369520036E-2</v>
      </c>
      <c r="JM76" s="13">
        <f t="shared" si="234"/>
        <v>3.5093311508598873E-2</v>
      </c>
      <c r="JN76" s="1">
        <v>99</v>
      </c>
      <c r="JO76" s="1">
        <v>55</v>
      </c>
      <c r="JP76" s="1">
        <v>17</v>
      </c>
      <c r="JQ76" s="1">
        <v>22</v>
      </c>
      <c r="JR76" s="1">
        <v>2</v>
      </c>
      <c r="JS76" s="1">
        <v>2</v>
      </c>
      <c r="JT76" s="11">
        <f t="shared" si="235"/>
        <v>0.55555555555555558</v>
      </c>
      <c r="JU76" s="11">
        <f t="shared" si="236"/>
        <v>0.17171717171717171</v>
      </c>
      <c r="JV76" s="11">
        <f t="shared" si="237"/>
        <v>0.22222222222222221</v>
      </c>
      <c r="JW76" s="11">
        <f t="shared" si="238"/>
        <v>2.0202020202020204E-2</v>
      </c>
      <c r="JX76" s="11">
        <f t="shared" si="239"/>
        <v>2.0202020202020204E-2</v>
      </c>
      <c r="JY76" s="29">
        <f>(JN76/J76)*100000</f>
        <v>12.738738761923265</v>
      </c>
      <c r="JZ76" s="9">
        <v>13519677</v>
      </c>
      <c r="KA76" s="9"/>
      <c r="KB76" s="9">
        <v>378534</v>
      </c>
      <c r="KC76" s="9"/>
      <c r="KD76" s="9"/>
      <c r="KE76" s="9"/>
      <c r="KF76" s="9"/>
      <c r="KG76" s="9"/>
      <c r="KH76" s="9">
        <f t="shared" si="240"/>
        <v>0</v>
      </c>
      <c r="KI76" s="9">
        <f t="shared" si="241"/>
        <v>378534</v>
      </c>
      <c r="KJ76" s="9">
        <f t="shared" si="242"/>
        <v>13898211</v>
      </c>
      <c r="KK76" t="e">
        <v>#N/A</v>
      </c>
      <c r="KL76" s="8" t="e">
        <v>#N/A</v>
      </c>
      <c r="KM76" s="8" t="e">
        <v>#N/A</v>
      </c>
      <c r="KN76" s="8" t="e">
        <v>#N/A</v>
      </c>
      <c r="KO76" s="8">
        <v>358369</v>
      </c>
      <c r="KP76" s="8">
        <v>84683</v>
      </c>
      <c r="KQ76" s="8">
        <v>176161</v>
      </c>
      <c r="KR76" s="8">
        <v>86763</v>
      </c>
      <c r="KS76" s="8">
        <v>10762</v>
      </c>
      <c r="KT76" s="13">
        <f t="shared" si="302"/>
        <v>0.23630113095719774</v>
      </c>
      <c r="KU76" s="13">
        <f t="shared" si="303"/>
        <v>0.49156316534075212</v>
      </c>
      <c r="KV76" s="13">
        <f t="shared" si="304"/>
        <v>0.24210520441221201</v>
      </c>
      <c r="KW76" s="13">
        <f t="shared" si="305"/>
        <v>3.0030499289838128E-2</v>
      </c>
      <c r="KX76" s="17">
        <v>7945875</v>
      </c>
      <c r="KY76" s="15">
        <f t="shared" si="306"/>
        <v>22.172327963635247</v>
      </c>
      <c r="KZ76" s="8">
        <v>373102</v>
      </c>
      <c r="LA76" s="8">
        <v>15470</v>
      </c>
      <c r="LB76" s="8">
        <v>94785</v>
      </c>
      <c r="LC76" s="8">
        <v>158147</v>
      </c>
      <c r="LD76" s="8">
        <v>68772</v>
      </c>
      <c r="LE76" s="8">
        <v>35928</v>
      </c>
      <c r="LF76" s="13">
        <f t="shared" si="307"/>
        <v>4.1463192370987022E-2</v>
      </c>
      <c r="LG76" s="13">
        <f t="shared" si="308"/>
        <v>0.25404581052902425</v>
      </c>
      <c r="LH76" s="13">
        <f t="shared" si="309"/>
        <v>0.42387068415607526</v>
      </c>
      <c r="LI76" s="13">
        <f t="shared" si="310"/>
        <v>0.18432492991192756</v>
      </c>
      <c r="LJ76" s="13">
        <f t="shared" si="311"/>
        <v>9.6295383031985884E-2</v>
      </c>
      <c r="LK76" s="17" t="e">
        <v>#N/A</v>
      </c>
      <c r="LL76" s="17" t="e">
        <v>#N/A</v>
      </c>
      <c r="LM76" s="13" t="e">
        <f t="shared" si="195"/>
        <v>#N/A</v>
      </c>
      <c r="LN76" s="27" t="e">
        <v>#N/A</v>
      </c>
      <c r="LO76" s="27" t="e">
        <v>#N/A</v>
      </c>
      <c r="LP76" s="27" t="e">
        <v>#N/A</v>
      </c>
      <c r="LQ76" s="27" t="e">
        <v>#N/A</v>
      </c>
      <c r="LR76" s="27" t="e">
        <v>#N/A</v>
      </c>
      <c r="LS76" s="11" t="e">
        <f t="shared" si="312"/>
        <v>#N/A</v>
      </c>
      <c r="LT76" s="11" t="e">
        <f t="shared" si="313"/>
        <v>#N/A</v>
      </c>
      <c r="LU76" s="11" t="e">
        <f t="shared" si="314"/>
        <v>#N/A</v>
      </c>
      <c r="LV76" s="11" t="e">
        <f t="shared" si="315"/>
        <v>#N/A</v>
      </c>
      <c r="LW76" s="11" t="e">
        <f t="shared" si="316"/>
        <v>#N/A</v>
      </c>
      <c r="LX76" s="25" t="e">
        <v>#N/A</v>
      </c>
      <c r="LY76" s="25" t="e">
        <v>#N/A</v>
      </c>
      <c r="LZ76" s="25" t="e">
        <v>#N/A</v>
      </c>
      <c r="MA76" s="25" t="e">
        <v>#N/A</v>
      </c>
      <c r="MB76" s="22" t="e">
        <v>#N/A</v>
      </c>
      <c r="MC76" s="22" t="e">
        <v>#N/A</v>
      </c>
      <c r="MD76" s="1">
        <v>366</v>
      </c>
      <c r="ME76" s="1">
        <v>105</v>
      </c>
      <c r="MF76" s="1">
        <v>252</v>
      </c>
      <c r="MG76" s="1">
        <v>8</v>
      </c>
      <c r="MH76" s="1">
        <v>1</v>
      </c>
      <c r="MI76" s="1">
        <v>0</v>
      </c>
      <c r="MJ76" s="11">
        <f t="shared" si="243"/>
        <v>0.28688524590163933</v>
      </c>
      <c r="MK76" s="11">
        <f t="shared" si="244"/>
        <v>0.68852459016393441</v>
      </c>
      <c r="ML76" s="11">
        <f t="shared" si="245"/>
        <v>2.185792349726776E-2</v>
      </c>
      <c r="MM76" s="11">
        <f t="shared" si="246"/>
        <v>2.7322404371584699E-3</v>
      </c>
      <c r="MN76" s="11">
        <f t="shared" si="247"/>
        <v>0</v>
      </c>
      <c r="MO76" s="26" t="e">
        <v>#N/A</v>
      </c>
      <c r="MP76" s="26" t="e">
        <v>#N/A</v>
      </c>
      <c r="MQ76" s="26" t="e">
        <v>#N/A</v>
      </c>
      <c r="MR76" s="26" t="e">
        <v>#N/A</v>
      </c>
      <c r="MS76" s="9">
        <v>3245856.24080991</v>
      </c>
      <c r="MT76" s="9">
        <v>104309.3075</v>
      </c>
      <c r="MU76" s="9">
        <v>524185.67</v>
      </c>
      <c r="MV76" s="9">
        <v>1461907.92145001</v>
      </c>
      <c r="MW76" s="9">
        <v>5336259.1397599196</v>
      </c>
      <c r="MX76" s="13" t="e">
        <v>#N/A</v>
      </c>
      <c r="MY76" s="13" t="e">
        <v>#N/A</v>
      </c>
      <c r="MZ76" s="13" t="e">
        <v>#N/A</v>
      </c>
      <c r="NA76" s="13" t="e">
        <v>#N/A</v>
      </c>
      <c r="NB76" s="13" t="e">
        <v>#N/A</v>
      </c>
      <c r="NC76" s="8" t="e">
        <v>#N/A</v>
      </c>
      <c r="ND76" s="8" t="e">
        <v>#N/A</v>
      </c>
      <c r="NE76" s="8" t="e">
        <v>#N/A</v>
      </c>
      <c r="NF76" s="8" t="e">
        <v>#N/A</v>
      </c>
      <c r="NG76" s="8" t="e">
        <v>#N/A</v>
      </c>
      <c r="NH76" s="38" t="e">
        <f t="shared" si="248"/>
        <v>#N/A</v>
      </c>
      <c r="NI76" s="38" t="e">
        <f t="shared" si="249"/>
        <v>#N/A</v>
      </c>
      <c r="NJ76" s="38" t="e">
        <f t="shared" si="250"/>
        <v>#N/A</v>
      </c>
      <c r="NK76" s="38" t="e">
        <f t="shared" si="251"/>
        <v>#N/A</v>
      </c>
      <c r="NL76" s="38" t="e">
        <f t="shared" si="252"/>
        <v>#N/A</v>
      </c>
      <c r="NM76" s="8">
        <v>757040</v>
      </c>
      <c r="NN76" s="8">
        <v>111212</v>
      </c>
      <c r="NO76" s="11">
        <f t="shared" si="253"/>
        <v>0.14690373031808096</v>
      </c>
      <c r="NP76" s="13" t="e">
        <v>#N/A</v>
      </c>
      <c r="NQ76" s="13" t="e">
        <v>#N/A</v>
      </c>
      <c r="NR76" s="13">
        <v>9.1869571408000006E-2</v>
      </c>
      <c r="NS76" s="9">
        <v>738</v>
      </c>
      <c r="NT76" s="39">
        <v>96.426220000000001</v>
      </c>
      <c r="NU76" s="8">
        <v>2035</v>
      </c>
      <c r="NV76" s="16">
        <v>266.49275999999998</v>
      </c>
      <c r="NW76" s="8">
        <v>477</v>
      </c>
      <c r="NX76" s="25">
        <v>6.8088386429999996</v>
      </c>
      <c r="NY76" s="39" t="e">
        <v>#N/A</v>
      </c>
    </row>
    <row r="77" spans="1:389" x14ac:dyDescent="0.25">
      <c r="A77" s="3" t="s">
        <v>51</v>
      </c>
      <c r="B77" s="3" t="s">
        <v>6</v>
      </c>
      <c r="C77" s="3" t="s">
        <v>82</v>
      </c>
      <c r="D77" s="3" t="s">
        <v>98</v>
      </c>
      <c r="E77" s="3" t="s">
        <v>27</v>
      </c>
      <c r="F77" s="3" t="s">
        <v>28</v>
      </c>
      <c r="G77" s="3">
        <v>21111</v>
      </c>
      <c r="H77" s="3">
        <v>2017</v>
      </c>
      <c r="I77" s="3" t="str">
        <f t="shared" si="216"/>
        <v>Sum of 2017</v>
      </c>
      <c r="J77" s="8">
        <v>781270</v>
      </c>
      <c r="K77" s="8">
        <v>771158</v>
      </c>
      <c r="L77" s="8">
        <v>171898</v>
      </c>
      <c r="M77" s="8">
        <v>180353</v>
      </c>
      <c r="N77" s="8">
        <v>297644</v>
      </c>
      <c r="O77" s="8">
        <v>121263</v>
      </c>
      <c r="P77" s="13">
        <f t="shared" si="254"/>
        <v>0.22290892398185586</v>
      </c>
      <c r="Q77" s="13">
        <f t="shared" si="255"/>
        <v>0.23387295469929639</v>
      </c>
      <c r="R77" s="13">
        <f t="shared" si="256"/>
        <v>0.38597019028525931</v>
      </c>
      <c r="S77" s="13">
        <f t="shared" si="257"/>
        <v>0.15724793103358845</v>
      </c>
      <c r="T77" s="15">
        <v>38.1</v>
      </c>
      <c r="U77" s="15">
        <v>36.5</v>
      </c>
      <c r="V77" s="15">
        <v>39.9</v>
      </c>
      <c r="W77" s="17">
        <v>520626</v>
      </c>
      <c r="X77" s="17">
        <v>166506</v>
      </c>
      <c r="Y77" s="17">
        <v>23503</v>
      </c>
      <c r="Z77" s="17">
        <v>3497</v>
      </c>
      <c r="AA77" s="17">
        <v>15806</v>
      </c>
      <c r="AB77" s="17">
        <v>41220</v>
      </c>
      <c r="AC77" s="17">
        <v>250532</v>
      </c>
      <c r="AD77" s="13">
        <f t="shared" si="203"/>
        <v>0.67512234846814789</v>
      </c>
      <c r="AE77" s="13">
        <f t="shared" si="204"/>
        <v>0.21591684194419303</v>
      </c>
      <c r="AF77" s="13">
        <f t="shared" si="205"/>
        <v>3.0477541567357144E-2</v>
      </c>
      <c r="AG77" s="13">
        <f t="shared" si="206"/>
        <v>4.5347386657468378E-3</v>
      </c>
      <c r="AH77" s="13">
        <f t="shared" si="207"/>
        <v>2.0496448198683018E-2</v>
      </c>
      <c r="AI77" s="13">
        <f t="shared" si="208"/>
        <v>5.3452081155872078E-2</v>
      </c>
      <c r="AJ77" s="13">
        <f t="shared" si="209"/>
        <v>0.32487765153185211</v>
      </c>
      <c r="AK77" s="17">
        <v>312747</v>
      </c>
      <c r="AL77" s="17">
        <v>102262</v>
      </c>
      <c r="AM77" s="17">
        <v>105087</v>
      </c>
      <c r="AN77" s="17">
        <v>47499</v>
      </c>
      <c r="AO77" s="17">
        <v>57899</v>
      </c>
      <c r="AP77" s="13">
        <f t="shared" si="258"/>
        <v>0.32697995504353361</v>
      </c>
      <c r="AQ77" s="13">
        <f t="shared" si="317"/>
        <v>0.33601281547065198</v>
      </c>
      <c r="AR77" s="13">
        <f t="shared" si="318"/>
        <v>0.15187675661157421</v>
      </c>
      <c r="AS77" s="13">
        <f t="shared" si="319"/>
        <v>0.1851304728742402</v>
      </c>
      <c r="AT77" s="19">
        <v>2.41</v>
      </c>
      <c r="AU77" s="17">
        <v>722254</v>
      </c>
      <c r="AV77" s="17">
        <v>650833</v>
      </c>
      <c r="AW77" s="17">
        <v>29816</v>
      </c>
      <c r="AX77" s="17">
        <v>18496</v>
      </c>
      <c r="AY77" s="17">
        <v>12249</v>
      </c>
      <c r="AZ77" s="17">
        <v>10860</v>
      </c>
      <c r="BA77" s="13">
        <f t="shared" si="320"/>
        <v>0.90111373561101771</v>
      </c>
      <c r="BB77" s="13">
        <f t="shared" si="321"/>
        <v>4.1281875905152483E-2</v>
      </c>
      <c r="BC77" s="13">
        <f t="shared" si="322"/>
        <v>2.5608719370193864E-2</v>
      </c>
      <c r="BD77" s="13">
        <f t="shared" si="323"/>
        <v>1.6959407632218027E-2</v>
      </c>
      <c r="BE77" s="13">
        <f t="shared" si="324"/>
        <v>1.5036261481417894E-2</v>
      </c>
      <c r="BF77" s="13">
        <f t="shared" si="210"/>
        <v>9.8886264388982265E-2</v>
      </c>
      <c r="BG77" s="17">
        <v>763186</v>
      </c>
      <c r="BH77" s="17">
        <v>645193</v>
      </c>
      <c r="BI77" s="17">
        <v>84571</v>
      </c>
      <c r="BJ77" s="17">
        <v>12801</v>
      </c>
      <c r="BK77" s="17">
        <v>16666</v>
      </c>
      <c r="BL77" s="17">
        <v>3955</v>
      </c>
      <c r="BM77" s="13">
        <f t="shared" si="259"/>
        <v>0.84539417651791304</v>
      </c>
      <c r="BN77" s="13">
        <f t="shared" si="325"/>
        <v>0.11081309143511542</v>
      </c>
      <c r="BO77" s="13">
        <f t="shared" si="326"/>
        <v>1.6773106424908212E-2</v>
      </c>
      <c r="BP77" s="13">
        <f t="shared" si="327"/>
        <v>2.1837402677722075E-2</v>
      </c>
      <c r="BQ77" s="13">
        <f t="shared" si="328"/>
        <v>5.1822229443412226E-3</v>
      </c>
      <c r="BR77" s="13">
        <f t="shared" si="217"/>
        <v>0.15460582348208693</v>
      </c>
      <c r="BS77" s="17">
        <v>513201</v>
      </c>
      <c r="BT77" s="17">
        <v>188265</v>
      </c>
      <c r="BU77" s="17">
        <v>6669</v>
      </c>
      <c r="BV77" s="17">
        <v>63023</v>
      </c>
      <c r="BW77" s="13">
        <f t="shared" si="260"/>
        <v>0.66549397140404432</v>
      </c>
      <c r="BX77" s="13">
        <f t="shared" si="329"/>
        <v>0.24413284955871559</v>
      </c>
      <c r="BY77" s="13">
        <f t="shared" si="330"/>
        <v>8.6480332175766835E-3</v>
      </c>
      <c r="BZ77" s="13">
        <f t="shared" si="331"/>
        <v>8.172514581966342E-2</v>
      </c>
      <c r="CA77" s="13">
        <f t="shared" si="261"/>
        <v>0.33450602859595568</v>
      </c>
      <c r="CB77" s="8">
        <v>755194</v>
      </c>
      <c r="CC77" s="8">
        <v>103196</v>
      </c>
      <c r="CD77" s="13">
        <f t="shared" si="262"/>
        <v>0.13664833142212465</v>
      </c>
      <c r="CE77" s="8">
        <v>169327</v>
      </c>
      <c r="CF77" s="8">
        <v>35007</v>
      </c>
      <c r="CG77" s="13">
        <f t="shared" si="263"/>
        <v>0.20674198444430009</v>
      </c>
      <c r="CH77" s="5">
        <v>55044</v>
      </c>
      <c r="CI77" s="5">
        <f>CH77*VLOOKUP(H77,'R-CPI-U-RS'!$A$44:$O$54,15,FALSE)</f>
        <v>70657.368859283932</v>
      </c>
      <c r="CJ77" s="5">
        <v>54008492</v>
      </c>
      <c r="CK77" s="5">
        <v>54008492</v>
      </c>
      <c r="CL77" s="9">
        <v>19796</v>
      </c>
      <c r="CM77" s="9">
        <v>9428</v>
      </c>
      <c r="CN77" s="9">
        <v>3643</v>
      </c>
      <c r="CO77" s="9">
        <v>2876</v>
      </c>
      <c r="CP77" s="9">
        <v>2311</v>
      </c>
      <c r="CQ77" s="9">
        <v>802</v>
      </c>
      <c r="CR77" s="9">
        <v>532</v>
      </c>
      <c r="CS77" s="9">
        <v>204</v>
      </c>
      <c r="CT77" s="20">
        <v>21650256000</v>
      </c>
      <c r="CU77" s="20">
        <f>CT77*VLOOKUP(H77,'R-CPI-U-RS'!$A$44:$P$54,16,FALSE)</f>
        <v>26998223760.199833</v>
      </c>
      <c r="CV77" s="9">
        <v>1437</v>
      </c>
      <c r="CW77" s="9">
        <v>582499</v>
      </c>
      <c r="CX77" s="9">
        <v>94931</v>
      </c>
      <c r="CY77" s="9">
        <v>35170</v>
      </c>
      <c r="CZ77" s="9">
        <v>41955</v>
      </c>
      <c r="DA77" s="11">
        <f t="shared" si="264"/>
        <v>0.77197686053369208</v>
      </c>
      <c r="DB77" s="11">
        <f t="shared" si="265"/>
        <v>0.12581057709510904</v>
      </c>
      <c r="DC77" s="11">
        <f t="shared" si="266"/>
        <v>4.6610253725705882E-2</v>
      </c>
      <c r="DD77" s="11">
        <f t="shared" si="267"/>
        <v>5.5602308645493037E-2</v>
      </c>
      <c r="DE77" s="9">
        <v>430488</v>
      </c>
      <c r="DF77" s="9">
        <v>375187</v>
      </c>
      <c r="DG77" s="9">
        <v>21</v>
      </c>
      <c r="DH77" s="9">
        <v>0</v>
      </c>
      <c r="DI77" s="9">
        <v>0</v>
      </c>
      <c r="DJ77" s="9">
        <v>17987</v>
      </c>
      <c r="DK77" s="9">
        <v>48737</v>
      </c>
      <c r="DL77" s="9">
        <v>19630</v>
      </c>
      <c r="DM77" s="9">
        <v>44233</v>
      </c>
      <c r="DN77" s="9">
        <v>35975</v>
      </c>
      <c r="DO77" s="9">
        <v>9386</v>
      </c>
      <c r="DP77" s="9">
        <v>30922</v>
      </c>
      <c r="DQ77" s="9">
        <v>5714</v>
      </c>
      <c r="DR77" s="9">
        <v>23959</v>
      </c>
      <c r="DS77" s="9">
        <v>22556</v>
      </c>
      <c r="DT77" s="9">
        <v>25293</v>
      </c>
      <c r="DU77" s="9">
        <v>8581</v>
      </c>
      <c r="DV77" s="9">
        <v>65181</v>
      </c>
      <c r="DW77" s="9">
        <v>5623</v>
      </c>
      <c r="DX77" s="9">
        <v>44541</v>
      </c>
      <c r="DY77" s="9">
        <v>19967</v>
      </c>
      <c r="DZ77" s="9">
        <v>27</v>
      </c>
      <c r="EA77" s="9">
        <f t="shared" si="336"/>
        <v>66745</v>
      </c>
      <c r="EB77" s="9">
        <f t="shared" si="337"/>
        <v>36636</v>
      </c>
      <c r="EC77" s="9">
        <f t="shared" si="338"/>
        <v>71808</v>
      </c>
      <c r="ED77" s="9">
        <f t="shared" si="339"/>
        <v>73762</v>
      </c>
      <c r="EE77" s="9">
        <f t="shared" si="340"/>
        <v>99838</v>
      </c>
      <c r="EF77" s="9">
        <f t="shared" si="341"/>
        <v>79544</v>
      </c>
      <c r="EG77" s="11">
        <f t="shared" si="342"/>
        <v>0.15504497221757632</v>
      </c>
      <c r="EH77" s="11">
        <f t="shared" si="343"/>
        <v>8.510341751686458E-2</v>
      </c>
      <c r="EI77" s="11">
        <f t="shared" si="344"/>
        <v>0.16680604337403132</v>
      </c>
      <c r="EJ77" s="11">
        <f t="shared" si="345"/>
        <v>0.17134507814387392</v>
      </c>
      <c r="EK77" s="11">
        <f t="shared" si="346"/>
        <v>0.23191819516455744</v>
      </c>
      <c r="EL77" s="11">
        <f t="shared" si="347"/>
        <v>0.18477634684358216</v>
      </c>
      <c r="EM77" s="9">
        <v>617689</v>
      </c>
      <c r="EN77" s="9">
        <v>411750</v>
      </c>
      <c r="EO77" s="14">
        <f t="shared" si="268"/>
        <v>0.66659759199208668</v>
      </c>
      <c r="EP77" s="9">
        <v>392255</v>
      </c>
      <c r="EQ77" s="9">
        <v>375187</v>
      </c>
      <c r="ER77" s="11">
        <f t="shared" si="218"/>
        <v>4.3512510994123718E-2</v>
      </c>
      <c r="ES77" s="9">
        <v>55868</v>
      </c>
      <c r="ET77" s="9">
        <v>533043</v>
      </c>
      <c r="EU77" s="9">
        <v>47768</v>
      </c>
      <c r="EV77" s="9">
        <v>147170</v>
      </c>
      <c r="EW77" s="9">
        <v>159742</v>
      </c>
      <c r="EX77" s="9">
        <v>73950</v>
      </c>
      <c r="EY77" s="9">
        <v>104413</v>
      </c>
      <c r="EZ77" s="13">
        <f t="shared" si="269"/>
        <v>8.9613783503394662E-2</v>
      </c>
      <c r="FA77" s="13">
        <f t="shared" si="270"/>
        <v>0.27609404869775983</v>
      </c>
      <c r="FB77" s="13">
        <f t="shared" si="271"/>
        <v>0.29967938796682442</v>
      </c>
      <c r="FC77" s="13">
        <f t="shared" si="272"/>
        <v>0.13873177210844154</v>
      </c>
      <c r="FD77" s="13">
        <f t="shared" si="273"/>
        <v>0.19588100772357953</v>
      </c>
      <c r="FE77" s="13">
        <f t="shared" si="274"/>
        <v>0.33461277983202109</v>
      </c>
      <c r="FF77" s="9">
        <v>152</v>
      </c>
      <c r="FG77" s="9">
        <v>33232</v>
      </c>
      <c r="FH77" s="9">
        <v>3489</v>
      </c>
      <c r="FI77" s="9">
        <v>12882</v>
      </c>
      <c r="FJ77" s="9">
        <v>466</v>
      </c>
      <c r="FK77" s="9">
        <f t="shared" si="219"/>
        <v>33384</v>
      </c>
      <c r="FL77" s="9">
        <f t="shared" si="220"/>
        <v>16371</v>
      </c>
      <c r="FM77" s="9">
        <f t="shared" si="221"/>
        <v>466</v>
      </c>
      <c r="FN77" s="9">
        <v>188745</v>
      </c>
      <c r="FO77" s="9">
        <v>71441</v>
      </c>
      <c r="FP77" s="9">
        <v>298565</v>
      </c>
      <c r="FQ77" s="9">
        <f t="shared" si="222"/>
        <v>117304</v>
      </c>
      <c r="FR77" s="8">
        <v>344854</v>
      </c>
      <c r="FS77" s="8">
        <v>32107</v>
      </c>
      <c r="FT77" s="13">
        <f t="shared" si="275"/>
        <v>9.3103168297308428E-2</v>
      </c>
      <c r="FU77" s="8">
        <v>312747</v>
      </c>
      <c r="FV77" s="8">
        <v>192155</v>
      </c>
      <c r="FW77" s="8">
        <v>120592</v>
      </c>
      <c r="FX77" s="13">
        <f t="shared" si="276"/>
        <v>0.61441037004351762</v>
      </c>
      <c r="FY77" s="13">
        <f t="shared" si="277"/>
        <v>0.38558962995648238</v>
      </c>
      <c r="FZ77" s="17">
        <v>50568</v>
      </c>
      <c r="GA77" s="17">
        <v>70255</v>
      </c>
      <c r="GB77" s="17">
        <v>95870</v>
      </c>
      <c r="GC77" s="17">
        <v>77488</v>
      </c>
      <c r="GD77" s="17">
        <v>50673</v>
      </c>
      <c r="GE77" s="13">
        <f t="shared" si="223"/>
        <v>0.14663596768487533</v>
      </c>
      <c r="GF77" s="13">
        <f t="shared" si="224"/>
        <v>0.20372389474966218</v>
      </c>
      <c r="GG77" s="13">
        <f t="shared" si="225"/>
        <v>0.2780017050693917</v>
      </c>
      <c r="GH77" s="13">
        <f t="shared" si="226"/>
        <v>0.22469798813410893</v>
      </c>
      <c r="GI77" s="13">
        <f t="shared" si="227"/>
        <v>0.14694044436196188</v>
      </c>
      <c r="GJ77">
        <v>1969</v>
      </c>
      <c r="GK77" s="8">
        <v>235837</v>
      </c>
      <c r="GL77" s="8">
        <v>37317</v>
      </c>
      <c r="GM77" s="8">
        <v>44266</v>
      </c>
      <c r="GN77" s="8">
        <v>23157</v>
      </c>
      <c r="GO77" s="8">
        <v>4277</v>
      </c>
      <c r="GP77" s="13">
        <f t="shared" si="278"/>
        <v>0.68387491518149712</v>
      </c>
      <c r="GQ77" s="13">
        <f t="shared" si="279"/>
        <v>0.1082110110365546</v>
      </c>
      <c r="GR77" s="13">
        <f t="shared" si="280"/>
        <v>0.12836156750392919</v>
      </c>
      <c r="GS77" s="13">
        <f t="shared" si="281"/>
        <v>6.7150156298027577E-2</v>
      </c>
      <c r="GT77" s="13">
        <f t="shared" si="282"/>
        <v>1.2402349979991532E-2</v>
      </c>
      <c r="GU77" s="21">
        <v>163450.42611589801</v>
      </c>
      <c r="GV77" s="21">
        <f>GU77*VLOOKUP(H77,'R-CPI-U-RS'!$A$44:$O$54,15,FALSE)</f>
        <v>209813.55003775418</v>
      </c>
      <c r="GW77" s="9">
        <v>1260</v>
      </c>
      <c r="GX77" s="9">
        <v>16</v>
      </c>
      <c r="GY77" s="9">
        <v>28</v>
      </c>
      <c r="GZ77" s="9">
        <v>2020</v>
      </c>
      <c r="HA77" s="9">
        <f t="shared" si="228"/>
        <v>2064</v>
      </c>
      <c r="HB77" s="8">
        <v>54994</v>
      </c>
      <c r="HC77" s="8">
        <v>128665</v>
      </c>
      <c r="HD77" s="8">
        <v>77371</v>
      </c>
      <c r="HE77" s="8">
        <v>48085</v>
      </c>
      <c r="HF77" s="8">
        <v>3632</v>
      </c>
      <c r="HG77" s="13">
        <f t="shared" si="283"/>
        <v>0.17584181462971668</v>
      </c>
      <c r="HH77" s="13">
        <f t="shared" si="332"/>
        <v>0.41140282720537685</v>
      </c>
      <c r="HI77" s="13">
        <f t="shared" si="333"/>
        <v>0.24739166163064713</v>
      </c>
      <c r="HJ77" s="13">
        <f t="shared" si="334"/>
        <v>0.15375047562406674</v>
      </c>
      <c r="HK77" s="13">
        <f t="shared" si="335"/>
        <v>1.1613220910192583E-2</v>
      </c>
      <c r="HL77" s="5">
        <v>893</v>
      </c>
      <c r="HM77" s="5">
        <f>HL77*VLOOKUP(H77,'R-CPI-U-RS'!$A$44:$O$54,15,FALSE)</f>
        <v>1146.3016930335832</v>
      </c>
      <c r="HN77" s="17">
        <v>41512</v>
      </c>
      <c r="HO77" s="17">
        <v>77297</v>
      </c>
      <c r="HP77" s="17">
        <v>40304</v>
      </c>
      <c r="HQ77" s="17">
        <v>13623</v>
      </c>
      <c r="HR77" s="17">
        <v>18174</v>
      </c>
      <c r="HS77" s="17">
        <v>1245</v>
      </c>
      <c r="HT77" s="13">
        <f t="shared" si="284"/>
        <v>0.2160339309411673</v>
      </c>
      <c r="HU77" s="13">
        <f t="shared" si="285"/>
        <v>0.40226379745517943</v>
      </c>
      <c r="HV77" s="13">
        <f t="shared" si="286"/>
        <v>0.20974733938747364</v>
      </c>
      <c r="HW77" s="13">
        <f t="shared" si="287"/>
        <v>7.0895891337722144E-2</v>
      </c>
      <c r="HX77" s="13">
        <f t="shared" si="288"/>
        <v>9.4579896437771593E-2</v>
      </c>
      <c r="HY77" s="13">
        <f t="shared" si="289"/>
        <v>6.4791444406859045E-3</v>
      </c>
      <c r="HZ77" s="13">
        <v>0.16699999999999998</v>
      </c>
      <c r="IA77" s="17">
        <v>3704</v>
      </c>
      <c r="IB77" s="17">
        <v>31651</v>
      </c>
      <c r="IC77" s="17">
        <v>28810</v>
      </c>
      <c r="ID77" s="17">
        <v>16972</v>
      </c>
      <c r="IE77" s="17">
        <v>32686</v>
      </c>
      <c r="IF77" s="17">
        <v>6769</v>
      </c>
      <c r="IG77" s="13">
        <f t="shared" si="290"/>
        <v>3.0715138649329971E-2</v>
      </c>
      <c r="IH77" s="13">
        <f t="shared" si="291"/>
        <v>0.26246351333421786</v>
      </c>
      <c r="II77" s="13">
        <f t="shared" si="292"/>
        <v>0.23890473663261244</v>
      </c>
      <c r="IJ77" s="13">
        <f t="shared" si="293"/>
        <v>0.14073902083056919</v>
      </c>
      <c r="IK77" s="13">
        <f t="shared" si="294"/>
        <v>0.27104617221706251</v>
      </c>
      <c r="IL77" s="13">
        <f t="shared" si="295"/>
        <v>5.6131418336208043E-2</v>
      </c>
      <c r="IM77" s="13">
        <v>0.27300000000000002</v>
      </c>
      <c r="IN77" s="17">
        <v>470499</v>
      </c>
      <c r="IO77" s="17">
        <v>381338</v>
      </c>
      <c r="IP77" s="17">
        <v>40467</v>
      </c>
      <c r="IQ77" s="17">
        <v>11510</v>
      </c>
      <c r="IR77" s="17">
        <v>6464</v>
      </c>
      <c r="IS77" s="17">
        <v>10292</v>
      </c>
      <c r="IT77" s="17">
        <v>20428</v>
      </c>
      <c r="IU77" s="13">
        <f t="shared" si="296"/>
        <v>0.810496940482339</v>
      </c>
      <c r="IV77" s="13">
        <f t="shared" si="297"/>
        <v>8.6008684396778737E-2</v>
      </c>
      <c r="IW77" s="13">
        <f t="shared" si="298"/>
        <v>2.4463388870114497E-2</v>
      </c>
      <c r="IX77" s="13">
        <f t="shared" si="299"/>
        <v>1.3738605183007829E-2</v>
      </c>
      <c r="IY77" s="13">
        <f t="shared" si="300"/>
        <v>2.187464798012323E-2</v>
      </c>
      <c r="IZ77" s="13">
        <f t="shared" si="301"/>
        <v>4.3417733087636745E-2</v>
      </c>
      <c r="JA77" s="17">
        <v>470499</v>
      </c>
      <c r="JB77" s="17">
        <v>381338</v>
      </c>
      <c r="JC77" s="17">
        <v>40467</v>
      </c>
      <c r="JD77" s="17">
        <v>11510</v>
      </c>
      <c r="JE77" s="17">
        <v>7423</v>
      </c>
      <c r="JF77" s="17">
        <v>9333</v>
      </c>
      <c r="JG77" s="17">
        <v>20428</v>
      </c>
      <c r="JH77" s="13">
        <f t="shared" si="229"/>
        <v>0.810496940482339</v>
      </c>
      <c r="JI77" s="13">
        <f t="shared" si="230"/>
        <v>8.6008684396778737E-2</v>
      </c>
      <c r="JJ77" s="13">
        <f t="shared" si="231"/>
        <v>2.4463388870114497E-2</v>
      </c>
      <c r="JK77" s="13">
        <f t="shared" si="232"/>
        <v>1.5776866688345777E-2</v>
      </c>
      <c r="JL77" s="13">
        <f t="shared" si="233"/>
        <v>1.9836386474785282E-2</v>
      </c>
      <c r="JM77" s="13">
        <f t="shared" si="234"/>
        <v>4.3417733087636745E-2</v>
      </c>
      <c r="JN77" s="1">
        <v>107</v>
      </c>
      <c r="JO77" s="1">
        <v>61</v>
      </c>
      <c r="JP77" s="1">
        <v>13</v>
      </c>
      <c r="JQ77" s="1">
        <v>30</v>
      </c>
      <c r="JR77" s="1">
        <v>3</v>
      </c>
      <c r="JS77" s="1">
        <v>0</v>
      </c>
      <c r="JT77" s="11">
        <f t="shared" si="235"/>
        <v>0.57009345794392519</v>
      </c>
      <c r="JU77" s="11">
        <f t="shared" si="236"/>
        <v>0.12149532710280374</v>
      </c>
      <c r="JV77" s="11">
        <f t="shared" si="237"/>
        <v>0.28037383177570091</v>
      </c>
      <c r="JW77" s="11">
        <f t="shared" si="238"/>
        <v>2.8037383177570093E-2</v>
      </c>
      <c r="JX77" s="11">
        <f t="shared" si="239"/>
        <v>0</v>
      </c>
      <c r="JY77" s="29">
        <f>(JN77/J77)*100000</f>
        <v>13.69564939137558</v>
      </c>
      <c r="JZ77" s="9">
        <v>12488562</v>
      </c>
      <c r="KA77" s="9"/>
      <c r="KB77" s="9">
        <v>390352</v>
      </c>
      <c r="KC77" s="9"/>
      <c r="KD77" s="9"/>
      <c r="KE77" s="9"/>
      <c r="KF77" s="9"/>
      <c r="KG77" s="9"/>
      <c r="KH77" s="9">
        <f t="shared" si="240"/>
        <v>0</v>
      </c>
      <c r="KI77" s="9">
        <f t="shared" si="241"/>
        <v>390352</v>
      </c>
      <c r="KJ77" s="9">
        <f t="shared" si="242"/>
        <v>12878914</v>
      </c>
      <c r="KK77" t="e">
        <v>#N/A</v>
      </c>
      <c r="KL77" s="8" t="e">
        <v>#N/A</v>
      </c>
      <c r="KM77" s="8" t="e">
        <v>#N/A</v>
      </c>
      <c r="KN77" s="8" t="e">
        <v>#N/A</v>
      </c>
      <c r="KO77" s="8">
        <v>360429</v>
      </c>
      <c r="KP77" s="8">
        <v>84758</v>
      </c>
      <c r="KQ77" s="8">
        <v>179885</v>
      </c>
      <c r="KR77" s="8">
        <v>82305</v>
      </c>
      <c r="KS77" s="8">
        <v>13481</v>
      </c>
      <c r="KT77" s="13">
        <f t="shared" si="302"/>
        <v>0.235158658154588</v>
      </c>
      <c r="KU77" s="13">
        <f t="shared" si="303"/>
        <v>0.4990858116300298</v>
      </c>
      <c r="KV77" s="13">
        <f t="shared" si="304"/>
        <v>0.22835287948528005</v>
      </c>
      <c r="KW77" s="13">
        <f t="shared" si="305"/>
        <v>3.7402650730102183E-2</v>
      </c>
      <c r="KX77" s="17">
        <v>8094045</v>
      </c>
      <c r="KY77" s="15">
        <f t="shared" si="306"/>
        <v>22.456697435555963</v>
      </c>
      <c r="KZ77" s="8">
        <v>377681</v>
      </c>
      <c r="LA77" s="8">
        <v>14143</v>
      </c>
      <c r="LB77" s="8">
        <v>84145</v>
      </c>
      <c r="LC77" s="8">
        <v>169171</v>
      </c>
      <c r="LD77" s="8">
        <v>75185</v>
      </c>
      <c r="LE77" s="8">
        <v>35037</v>
      </c>
      <c r="LF77" s="13">
        <f t="shared" si="307"/>
        <v>3.7446945967628764E-2</v>
      </c>
      <c r="LG77" s="13">
        <f t="shared" si="308"/>
        <v>0.222793839245289</v>
      </c>
      <c r="LH77" s="13">
        <f t="shared" si="309"/>
        <v>0.44792033488578986</v>
      </c>
      <c r="LI77" s="13">
        <f t="shared" si="310"/>
        <v>0.19907011472644903</v>
      </c>
      <c r="LJ77" s="13">
        <f t="shared" si="311"/>
        <v>9.2768765174843323E-2</v>
      </c>
      <c r="LK77" s="17" t="e">
        <v>#N/A</v>
      </c>
      <c r="LL77" s="17" t="e">
        <v>#N/A</v>
      </c>
      <c r="LM77" s="13" t="e">
        <f t="shared" si="195"/>
        <v>#N/A</v>
      </c>
      <c r="LN77" s="27" t="e">
        <v>#N/A</v>
      </c>
      <c r="LO77" s="27" t="e">
        <v>#N/A</v>
      </c>
      <c r="LP77" s="27" t="e">
        <v>#N/A</v>
      </c>
      <c r="LQ77" s="27" t="e">
        <v>#N/A</v>
      </c>
      <c r="LR77" s="27" t="e">
        <v>#N/A</v>
      </c>
      <c r="LS77" s="11" t="e">
        <f t="shared" si="312"/>
        <v>#N/A</v>
      </c>
      <c r="LT77" s="11" t="e">
        <f t="shared" si="313"/>
        <v>#N/A</v>
      </c>
      <c r="LU77" s="11" t="e">
        <f t="shared" si="314"/>
        <v>#N/A</v>
      </c>
      <c r="LV77" s="11" t="e">
        <f t="shared" si="315"/>
        <v>#N/A</v>
      </c>
      <c r="LW77" s="11" t="e">
        <f t="shared" si="316"/>
        <v>#N/A</v>
      </c>
      <c r="LX77" s="25" t="e">
        <v>#N/A</v>
      </c>
      <c r="LY77" s="25" t="e">
        <v>#N/A</v>
      </c>
      <c r="LZ77" s="25" t="e">
        <v>#N/A</v>
      </c>
      <c r="MA77" s="25" t="e">
        <v>#N/A</v>
      </c>
      <c r="MB77" s="22" t="e">
        <v>#N/A</v>
      </c>
      <c r="MC77" s="22" t="e">
        <v>#N/A</v>
      </c>
      <c r="MD77" s="1">
        <v>365</v>
      </c>
      <c r="ME77" s="1">
        <v>104</v>
      </c>
      <c r="MF77" s="1">
        <v>258</v>
      </c>
      <c r="MG77" s="1">
        <v>3</v>
      </c>
      <c r="MH77" s="1">
        <v>0</v>
      </c>
      <c r="MI77" s="1">
        <v>0</v>
      </c>
      <c r="MJ77" s="11">
        <f t="shared" si="243"/>
        <v>0.28493150684931506</v>
      </c>
      <c r="MK77" s="11">
        <f t="shared" si="244"/>
        <v>0.70684931506849313</v>
      </c>
      <c r="ML77" s="11">
        <f t="shared" si="245"/>
        <v>8.21917808219178E-3</v>
      </c>
      <c r="MM77" s="11">
        <f t="shared" si="246"/>
        <v>0</v>
      </c>
      <c r="MN77" s="11">
        <f t="shared" si="247"/>
        <v>0</v>
      </c>
      <c r="MO77" s="26" t="e">
        <v>#N/A</v>
      </c>
      <c r="MP77" s="26" t="e">
        <v>#N/A</v>
      </c>
      <c r="MQ77" s="26" t="e">
        <v>#N/A</v>
      </c>
      <c r="MR77" s="26" t="e">
        <v>#N/A</v>
      </c>
      <c r="MS77" s="9">
        <v>3586785.8276780401</v>
      </c>
      <c r="MT77" s="9">
        <v>108488.62837999999</v>
      </c>
      <c r="MU77" s="9">
        <v>744549.8</v>
      </c>
      <c r="MV77" s="9">
        <v>1501163.1681000299</v>
      </c>
      <c r="MW77" s="9">
        <v>5940987.4241580795</v>
      </c>
      <c r="MX77" s="13" t="e">
        <v>#N/A</v>
      </c>
      <c r="MY77" s="13" t="e">
        <v>#N/A</v>
      </c>
      <c r="MZ77" s="13" t="e">
        <v>#N/A</v>
      </c>
      <c r="NA77" s="13" t="e">
        <v>#N/A</v>
      </c>
      <c r="NB77" s="13" t="e">
        <v>#N/A</v>
      </c>
      <c r="NC77" s="8" t="e">
        <v>#N/A</v>
      </c>
      <c r="ND77" s="8" t="e">
        <v>#N/A</v>
      </c>
      <c r="NE77" s="8" t="e">
        <v>#N/A</v>
      </c>
      <c r="NF77" s="8" t="e">
        <v>#N/A</v>
      </c>
      <c r="NG77" s="8" t="e">
        <v>#N/A</v>
      </c>
      <c r="NH77" s="38" t="e">
        <f t="shared" si="248"/>
        <v>#N/A</v>
      </c>
      <c r="NI77" s="38" t="e">
        <f t="shared" si="249"/>
        <v>#N/A</v>
      </c>
      <c r="NJ77" s="38" t="e">
        <f t="shared" si="250"/>
        <v>#N/A</v>
      </c>
      <c r="NK77" s="38" t="e">
        <f t="shared" si="251"/>
        <v>#N/A</v>
      </c>
      <c r="NL77" s="38" t="e">
        <f t="shared" si="252"/>
        <v>#N/A</v>
      </c>
      <c r="NM77" s="8">
        <v>761748</v>
      </c>
      <c r="NN77" s="8">
        <v>101285</v>
      </c>
      <c r="NO77" s="11">
        <f t="shared" si="253"/>
        <v>0.1329639198265043</v>
      </c>
      <c r="NP77" s="13" t="e">
        <v>#N/A</v>
      </c>
      <c r="NQ77" s="13" t="e">
        <v>#N/A</v>
      </c>
      <c r="NR77" s="13" t="e">
        <v>#N/A</v>
      </c>
      <c r="NS77" s="9">
        <v>729</v>
      </c>
      <c r="NT77" s="39">
        <v>94.533159999999995</v>
      </c>
      <c r="NU77" s="8">
        <v>2118</v>
      </c>
      <c r="NV77" s="16">
        <v>276.73541</v>
      </c>
      <c r="NW77" s="8" t="e">
        <v>#N/A</v>
      </c>
      <c r="NX77" s="25" t="e">
        <v>#N/A</v>
      </c>
      <c r="NY77" s="39" t="e">
        <v>#N/A</v>
      </c>
    </row>
    <row r="78" spans="1:389" x14ac:dyDescent="0.25">
      <c r="A78" s="3" t="s">
        <v>51</v>
      </c>
      <c r="B78" s="3" t="s">
        <v>6</v>
      </c>
      <c r="C78" s="3" t="s">
        <v>82</v>
      </c>
      <c r="D78" s="3" t="s">
        <v>98</v>
      </c>
      <c r="E78" s="3" t="s">
        <v>27</v>
      </c>
      <c r="F78" s="3" t="s">
        <v>28</v>
      </c>
      <c r="G78" s="3">
        <v>21111</v>
      </c>
      <c r="H78" s="3">
        <v>2018</v>
      </c>
      <c r="I78" s="3" t="str">
        <f t="shared" si="216"/>
        <v>Sum of 2018</v>
      </c>
      <c r="J78" s="8">
        <v>781094</v>
      </c>
      <c r="K78" s="8">
        <v>770517</v>
      </c>
      <c r="L78" s="8">
        <v>170794</v>
      </c>
      <c r="M78" s="8">
        <v>179535</v>
      </c>
      <c r="N78" s="8">
        <v>295767</v>
      </c>
      <c r="O78" s="8">
        <v>124421</v>
      </c>
      <c r="P78" s="13">
        <f t="shared" si="254"/>
        <v>0.22166155970601556</v>
      </c>
      <c r="Q78" s="13">
        <f t="shared" si="255"/>
        <v>0.23300589084990986</v>
      </c>
      <c r="R78" s="13">
        <f t="shared" si="256"/>
        <v>0.38385525562706596</v>
      </c>
      <c r="S78" s="13">
        <f t="shared" si="257"/>
        <v>0.16147729381700859</v>
      </c>
      <c r="T78" s="15">
        <v>38.6</v>
      </c>
      <c r="U78" s="15">
        <v>37.1</v>
      </c>
      <c r="V78" s="15">
        <v>39.9</v>
      </c>
      <c r="W78" s="17">
        <v>514041</v>
      </c>
      <c r="X78" s="17">
        <v>165552</v>
      </c>
      <c r="Y78" s="17">
        <v>22908</v>
      </c>
      <c r="Z78" s="17">
        <v>6114</v>
      </c>
      <c r="AA78" s="17">
        <v>17892</v>
      </c>
      <c r="AB78" s="17">
        <v>44010</v>
      </c>
      <c r="AC78" s="17">
        <v>256476</v>
      </c>
      <c r="AD78" s="13">
        <f t="shared" si="203"/>
        <v>0.66713777891986814</v>
      </c>
      <c r="AE78" s="13">
        <f t="shared" si="204"/>
        <v>0.21485833537741542</v>
      </c>
      <c r="AF78" s="13">
        <f t="shared" si="205"/>
        <v>2.9730687317736013E-2</v>
      </c>
      <c r="AG78" s="13">
        <f t="shared" si="206"/>
        <v>7.9349320002024618E-3</v>
      </c>
      <c r="AH78" s="13">
        <f t="shared" si="207"/>
        <v>2.3220772546225458E-2</v>
      </c>
      <c r="AI78" s="13">
        <f t="shared" si="208"/>
        <v>5.7117493838552559E-2</v>
      </c>
      <c r="AJ78" s="13">
        <f t="shared" si="209"/>
        <v>0.33286222108013191</v>
      </c>
      <c r="AK78" s="17">
        <v>311263</v>
      </c>
      <c r="AL78" s="17">
        <v>102027</v>
      </c>
      <c r="AM78" s="17">
        <v>106684</v>
      </c>
      <c r="AN78" s="17">
        <v>47536</v>
      </c>
      <c r="AO78" s="17">
        <v>55016</v>
      </c>
      <c r="AP78" s="13">
        <f t="shared" si="258"/>
        <v>0.32778389978892447</v>
      </c>
      <c r="AQ78" s="13">
        <f t="shared" si="317"/>
        <v>0.34274552388173346</v>
      </c>
      <c r="AR78" s="13">
        <f t="shared" si="318"/>
        <v>0.15271972576245813</v>
      </c>
      <c r="AS78" s="13">
        <f t="shared" si="319"/>
        <v>0.17675085056688394</v>
      </c>
      <c r="AT78" s="19">
        <v>2.42</v>
      </c>
      <c r="AU78" s="17">
        <v>722224</v>
      </c>
      <c r="AV78" s="17">
        <v>650107</v>
      </c>
      <c r="AW78" s="17">
        <v>34379</v>
      </c>
      <c r="AX78" s="17">
        <v>18609</v>
      </c>
      <c r="AY78" s="17">
        <v>11081</v>
      </c>
      <c r="AZ78" s="17">
        <v>8048</v>
      </c>
      <c r="BA78" s="13">
        <f t="shared" si="320"/>
        <v>0.90014593810230625</v>
      </c>
      <c r="BB78" s="13">
        <f t="shared" si="321"/>
        <v>4.7601575134584281E-2</v>
      </c>
      <c r="BC78" s="13">
        <f t="shared" si="322"/>
        <v>2.5766244267706417E-2</v>
      </c>
      <c r="BD78" s="13">
        <f t="shared" si="323"/>
        <v>1.5342885309820775E-2</v>
      </c>
      <c r="BE78" s="13">
        <f t="shared" si="324"/>
        <v>1.1143357185582313E-2</v>
      </c>
      <c r="BF78" s="13">
        <f t="shared" si="210"/>
        <v>9.9854061897693802E-2</v>
      </c>
      <c r="BG78" s="17">
        <v>760056</v>
      </c>
      <c r="BH78" s="17">
        <v>641624</v>
      </c>
      <c r="BI78" s="17">
        <v>86302</v>
      </c>
      <c r="BJ78" s="17">
        <v>12010</v>
      </c>
      <c r="BK78" s="17">
        <v>17682</v>
      </c>
      <c r="BL78" s="17">
        <v>2438</v>
      </c>
      <c r="BM78" s="13">
        <f t="shared" si="259"/>
        <v>0.84417990253349751</v>
      </c>
      <c r="BN78" s="13">
        <f t="shared" si="325"/>
        <v>0.11354689654446515</v>
      </c>
      <c r="BO78" s="13">
        <f t="shared" si="326"/>
        <v>1.5801467260307137E-2</v>
      </c>
      <c r="BP78" s="13">
        <f t="shared" si="327"/>
        <v>2.3264075278663678E-2</v>
      </c>
      <c r="BQ78" s="13">
        <f t="shared" si="328"/>
        <v>3.2076583830665108E-3</v>
      </c>
      <c r="BR78" s="13">
        <f t="shared" si="217"/>
        <v>0.15582009746650244</v>
      </c>
      <c r="BS78" s="17">
        <v>521000</v>
      </c>
      <c r="BT78" s="17">
        <v>179691</v>
      </c>
      <c r="BU78" s="17">
        <v>7363</v>
      </c>
      <c r="BV78" s="17">
        <v>62463</v>
      </c>
      <c r="BW78" s="13">
        <f t="shared" si="260"/>
        <v>0.67616937718440995</v>
      </c>
      <c r="BX78" s="13">
        <f t="shared" si="329"/>
        <v>0.23320835231409559</v>
      </c>
      <c r="BY78" s="13">
        <f t="shared" si="330"/>
        <v>9.555921543586969E-3</v>
      </c>
      <c r="BZ78" s="13">
        <f t="shared" si="331"/>
        <v>8.1066348957907486E-2</v>
      </c>
      <c r="CA78" s="13">
        <f t="shared" si="261"/>
        <v>0.32383062281559005</v>
      </c>
      <c r="CB78" s="8">
        <v>751545</v>
      </c>
      <c r="CC78" s="8">
        <v>115531</v>
      </c>
      <c r="CD78" s="13">
        <f t="shared" si="262"/>
        <v>0.15372466053263611</v>
      </c>
      <c r="CE78" s="8">
        <v>164938</v>
      </c>
      <c r="CF78" s="8">
        <v>39989</v>
      </c>
      <c r="CG78" s="13">
        <f t="shared" si="263"/>
        <v>0.24244867768494829</v>
      </c>
      <c r="CH78" s="5">
        <v>55851</v>
      </c>
      <c r="CI78" s="5">
        <f>CH78*VLOOKUP(H78,'R-CPI-U-RS'!$A$44:$O$54,15,FALSE)</f>
        <v>69983.981305879162</v>
      </c>
      <c r="CJ78" s="5">
        <v>55734447</v>
      </c>
      <c r="CK78" s="5">
        <v>54649308</v>
      </c>
      <c r="CL78" s="9">
        <v>19818</v>
      </c>
      <c r="CM78" s="9">
        <v>9419</v>
      </c>
      <c r="CN78" s="9">
        <v>3650</v>
      </c>
      <c r="CO78" s="9">
        <v>2868</v>
      </c>
      <c r="CP78" s="9">
        <v>2333</v>
      </c>
      <c r="CQ78" s="9">
        <v>804</v>
      </c>
      <c r="CR78" s="9">
        <v>524</v>
      </c>
      <c r="CS78" s="9">
        <v>220</v>
      </c>
      <c r="CT78" s="20">
        <v>23283086000</v>
      </c>
      <c r="CU78" s="20">
        <f>CT78*VLOOKUP(H78,'R-CPI-U-RS'!$A$44:$P$54,16,FALSE)</f>
        <v>28342158059.604446</v>
      </c>
      <c r="CV78" s="9">
        <v>1442</v>
      </c>
      <c r="CW78" s="9">
        <v>568607</v>
      </c>
      <c r="CX78" s="9">
        <v>107925</v>
      </c>
      <c r="CY78" s="9">
        <v>29226</v>
      </c>
      <c r="CZ78" s="9">
        <v>48064</v>
      </c>
      <c r="DA78" s="11">
        <f t="shared" si="264"/>
        <v>0.75429876018476505</v>
      </c>
      <c r="DB78" s="11">
        <f t="shared" si="265"/>
        <v>0.14317040362313649</v>
      </c>
      <c r="DC78" s="11">
        <f t="shared" si="266"/>
        <v>3.8770425909564858E-2</v>
      </c>
      <c r="DD78" s="11">
        <f t="shared" si="267"/>
        <v>6.3760410282533542E-2</v>
      </c>
      <c r="DE78" s="9">
        <v>447035</v>
      </c>
      <c r="DF78" s="9">
        <v>378688</v>
      </c>
      <c r="DG78" s="9">
        <v>32</v>
      </c>
      <c r="DH78" s="9">
        <v>85</v>
      </c>
      <c r="DI78" s="9">
        <v>2141</v>
      </c>
      <c r="DJ78" s="9">
        <v>18790</v>
      </c>
      <c r="DK78" s="9">
        <v>49956</v>
      </c>
      <c r="DL78" s="9">
        <v>21067</v>
      </c>
      <c r="DM78" s="9">
        <v>43882</v>
      </c>
      <c r="DN78" s="9">
        <v>40107</v>
      </c>
      <c r="DO78" s="9">
        <v>10607</v>
      </c>
      <c r="DP78" s="9">
        <v>29541</v>
      </c>
      <c r="DQ78" s="9">
        <v>5760</v>
      </c>
      <c r="DR78" s="9">
        <v>23448</v>
      </c>
      <c r="DS78" s="9">
        <v>24204</v>
      </c>
      <c r="DT78" s="9">
        <v>29091</v>
      </c>
      <c r="DU78" s="9">
        <v>8859</v>
      </c>
      <c r="DV78" s="9">
        <v>67175</v>
      </c>
      <c r="DW78" s="9">
        <v>6020</v>
      </c>
      <c r="DX78" s="9">
        <v>46564</v>
      </c>
      <c r="DY78" s="9">
        <v>19697</v>
      </c>
      <c r="DZ78" s="9">
        <v>9</v>
      </c>
      <c r="EA78" s="9">
        <f t="shared" si="336"/>
        <v>68863</v>
      </c>
      <c r="EB78" s="9">
        <f t="shared" si="337"/>
        <v>35301</v>
      </c>
      <c r="EC78" s="9">
        <f t="shared" si="338"/>
        <v>76743</v>
      </c>
      <c r="ED78" s="9">
        <f t="shared" si="339"/>
        <v>76034</v>
      </c>
      <c r="EE78" s="9">
        <f t="shared" si="340"/>
        <v>107197</v>
      </c>
      <c r="EF78" s="9">
        <f t="shared" si="341"/>
        <v>82897</v>
      </c>
      <c r="EG78" s="11">
        <f t="shared" si="342"/>
        <v>0.15404386681132351</v>
      </c>
      <c r="EH78" s="11">
        <f t="shared" si="343"/>
        <v>7.896697126623195E-2</v>
      </c>
      <c r="EI78" s="11">
        <f t="shared" si="344"/>
        <v>0.1716711219479459</v>
      </c>
      <c r="EJ78" s="11">
        <f t="shared" si="345"/>
        <v>0.17008511637791224</v>
      </c>
      <c r="EK78" s="11">
        <f t="shared" si="346"/>
        <v>0.23979554173610568</v>
      </c>
      <c r="EL78" s="11">
        <f t="shared" si="347"/>
        <v>0.18543738186048073</v>
      </c>
      <c r="EM78" s="9">
        <v>619256</v>
      </c>
      <c r="EN78" s="9">
        <v>404176</v>
      </c>
      <c r="EO78" s="14">
        <f t="shared" si="268"/>
        <v>0.65267999018176648</v>
      </c>
      <c r="EP78" s="9">
        <v>394433</v>
      </c>
      <c r="EQ78" s="9">
        <v>378688</v>
      </c>
      <c r="ER78" s="11">
        <f t="shared" si="218"/>
        <v>3.9918059594405135E-2</v>
      </c>
      <c r="ES78" s="9">
        <v>57630</v>
      </c>
      <c r="ET78" s="9">
        <v>534126</v>
      </c>
      <c r="EU78" s="9">
        <v>51851</v>
      </c>
      <c r="EV78" s="9">
        <v>137170</v>
      </c>
      <c r="EW78" s="9">
        <v>161330</v>
      </c>
      <c r="EX78" s="9">
        <v>75035</v>
      </c>
      <c r="EY78" s="9">
        <v>108740</v>
      </c>
      <c r="EZ78" s="13">
        <f t="shared" si="269"/>
        <v>9.7076345281824891E-2</v>
      </c>
      <c r="FA78" s="13">
        <f t="shared" si="270"/>
        <v>0.25681206307126037</v>
      </c>
      <c r="FB78" s="13">
        <f t="shared" si="271"/>
        <v>0.30204483586269909</v>
      </c>
      <c r="FC78" s="13">
        <f t="shared" si="272"/>
        <v>0.14048183387440416</v>
      </c>
      <c r="FD78" s="13">
        <f t="shared" si="273"/>
        <v>0.20358492190981153</v>
      </c>
      <c r="FE78" s="13">
        <f t="shared" si="274"/>
        <v>0.34406675578421569</v>
      </c>
      <c r="FF78" s="9">
        <v>143</v>
      </c>
      <c r="FG78" s="9">
        <v>32842</v>
      </c>
      <c r="FH78" s="9">
        <v>3575</v>
      </c>
      <c r="FI78" s="9">
        <v>12297</v>
      </c>
      <c r="FJ78" s="9">
        <v>407</v>
      </c>
      <c r="FK78" s="9">
        <f t="shared" si="219"/>
        <v>32985</v>
      </c>
      <c r="FL78" s="9">
        <f t="shared" si="220"/>
        <v>15872</v>
      </c>
      <c r="FM78" s="9">
        <f t="shared" si="221"/>
        <v>407</v>
      </c>
      <c r="FN78" s="9">
        <v>192120</v>
      </c>
      <c r="FO78" s="9">
        <v>71558</v>
      </c>
      <c r="FP78" s="9">
        <v>299916</v>
      </c>
      <c r="FQ78" s="9">
        <f t="shared" si="222"/>
        <v>120562</v>
      </c>
      <c r="FR78" s="8">
        <v>347119</v>
      </c>
      <c r="FS78" s="8">
        <v>35856</v>
      </c>
      <c r="FT78" s="13">
        <f t="shared" si="275"/>
        <v>0.10329598783126248</v>
      </c>
      <c r="FU78" s="8">
        <v>311263</v>
      </c>
      <c r="FV78" s="8">
        <v>191497</v>
      </c>
      <c r="FW78" s="8">
        <v>119766</v>
      </c>
      <c r="FX78" s="13">
        <f t="shared" si="276"/>
        <v>0.61522570944828003</v>
      </c>
      <c r="FY78" s="13">
        <f t="shared" si="277"/>
        <v>0.38477429055171991</v>
      </c>
      <c r="FZ78" s="17">
        <v>46825</v>
      </c>
      <c r="GA78" s="17">
        <v>66409</v>
      </c>
      <c r="GB78" s="17">
        <v>100477</v>
      </c>
      <c r="GC78" s="17">
        <v>80939</v>
      </c>
      <c r="GD78" s="17">
        <v>52469</v>
      </c>
      <c r="GE78" s="13">
        <f t="shared" si="223"/>
        <v>0.13489610191317675</v>
      </c>
      <c r="GF78" s="13">
        <f t="shared" si="224"/>
        <v>0.19131479406197874</v>
      </c>
      <c r="GG78" s="13">
        <f t="shared" si="225"/>
        <v>0.28945981061249887</v>
      </c>
      <c r="GH78" s="13">
        <f t="shared" si="226"/>
        <v>0.23317363785906275</v>
      </c>
      <c r="GI78" s="13">
        <f t="shared" si="227"/>
        <v>0.15115565555328289</v>
      </c>
      <c r="GJ78">
        <v>1968</v>
      </c>
      <c r="GK78" s="8">
        <v>239106</v>
      </c>
      <c r="GL78" s="8">
        <v>36784</v>
      </c>
      <c r="GM78" s="8">
        <v>43300</v>
      </c>
      <c r="GN78" s="8">
        <v>22696</v>
      </c>
      <c r="GO78" s="8">
        <v>5233</v>
      </c>
      <c r="GP78" s="13">
        <f t="shared" si="278"/>
        <v>0.68883005539886899</v>
      </c>
      <c r="GQ78" s="13">
        <f t="shared" si="279"/>
        <v>0.10596942258994754</v>
      </c>
      <c r="GR78" s="13">
        <f t="shared" si="280"/>
        <v>0.12474108302916291</v>
      </c>
      <c r="GS78" s="13">
        <f t="shared" si="281"/>
        <v>6.5383917330944147E-2</v>
      </c>
      <c r="GT78" s="13">
        <f t="shared" si="282"/>
        <v>1.5075521651076432E-2</v>
      </c>
      <c r="GU78" s="21">
        <v>172219.53254586001</v>
      </c>
      <c r="GV78" s="21">
        <f>GU78*VLOOKUP(H78,'R-CPI-U-RS'!$A$44:$O$54,15,FALSE)</f>
        <v>215799.33297875983</v>
      </c>
      <c r="GW78" s="9">
        <v>1226</v>
      </c>
      <c r="GX78" s="9">
        <v>4</v>
      </c>
      <c r="GY78" s="9">
        <v>12</v>
      </c>
      <c r="GZ78" s="9">
        <v>2076</v>
      </c>
      <c r="HA78" s="9">
        <f t="shared" si="228"/>
        <v>2092</v>
      </c>
      <c r="HB78" s="8">
        <v>51528</v>
      </c>
      <c r="HC78" s="8">
        <v>117295</v>
      </c>
      <c r="HD78" s="8">
        <v>82009</v>
      </c>
      <c r="HE78" s="8">
        <v>56077</v>
      </c>
      <c r="HF78" s="8">
        <v>4354</v>
      </c>
      <c r="HG78" s="13">
        <f t="shared" si="283"/>
        <v>0.16554489290407148</v>
      </c>
      <c r="HH78" s="13">
        <f t="shared" si="332"/>
        <v>0.37683566630148779</v>
      </c>
      <c r="HI78" s="13">
        <f t="shared" si="333"/>
        <v>0.26347172648210676</v>
      </c>
      <c r="HJ78" s="13">
        <f t="shared" si="334"/>
        <v>0.1801595435371374</v>
      </c>
      <c r="HK78" s="13">
        <f t="shared" si="335"/>
        <v>1.3988170775196538E-2</v>
      </c>
      <c r="HL78" s="5">
        <v>939</v>
      </c>
      <c r="HM78" s="5">
        <f>HL78*VLOOKUP(H78,'R-CPI-U-RS'!$A$44:$O$54,15,FALSE)</f>
        <v>1176.612029260363</v>
      </c>
      <c r="HN78" s="17">
        <v>42235</v>
      </c>
      <c r="HO78" s="17">
        <v>74826</v>
      </c>
      <c r="HP78" s="17">
        <v>36745</v>
      </c>
      <c r="HQ78" s="17">
        <v>15308</v>
      </c>
      <c r="HR78" s="17">
        <v>21187</v>
      </c>
      <c r="HS78" s="17">
        <v>1196</v>
      </c>
      <c r="HT78" s="13">
        <f t="shared" si="284"/>
        <v>0.22055175799098681</v>
      </c>
      <c r="HU78" s="13">
        <f t="shared" si="285"/>
        <v>0.39074241371927498</v>
      </c>
      <c r="HV78" s="13">
        <f t="shared" si="286"/>
        <v>0.19188290155981555</v>
      </c>
      <c r="HW78" s="13">
        <f t="shared" si="287"/>
        <v>7.9938589116278588E-2</v>
      </c>
      <c r="HX78" s="13">
        <f t="shared" si="288"/>
        <v>0.11063880896306469</v>
      </c>
      <c r="HY78" s="13">
        <f t="shared" si="289"/>
        <v>6.2455286505793822E-3</v>
      </c>
      <c r="HZ78" s="13">
        <v>0.17</v>
      </c>
      <c r="IA78" s="17">
        <v>5387</v>
      </c>
      <c r="IB78" s="17">
        <v>28656</v>
      </c>
      <c r="IC78" s="17">
        <v>26503</v>
      </c>
      <c r="ID78" s="17">
        <v>15603</v>
      </c>
      <c r="IE78" s="17">
        <v>37033</v>
      </c>
      <c r="IF78" s="17">
        <v>6584</v>
      </c>
      <c r="IG78" s="13">
        <f t="shared" si="290"/>
        <v>4.4979376450745623E-2</v>
      </c>
      <c r="IH78" s="13">
        <f t="shared" si="291"/>
        <v>0.2392665698111317</v>
      </c>
      <c r="II78" s="13">
        <f t="shared" si="292"/>
        <v>0.22128984853798239</v>
      </c>
      <c r="IJ78" s="13">
        <f t="shared" si="293"/>
        <v>0.13027904413606534</v>
      </c>
      <c r="IK78" s="13">
        <f t="shared" si="294"/>
        <v>0.30921129535928393</v>
      </c>
      <c r="IL78" s="13">
        <f t="shared" si="295"/>
        <v>5.4973865704791007E-2</v>
      </c>
      <c r="IM78" s="13">
        <v>0.28499999999999998</v>
      </c>
      <c r="IN78" s="17">
        <v>468941</v>
      </c>
      <c r="IO78" s="17">
        <v>384830</v>
      </c>
      <c r="IP78" s="17">
        <v>40120</v>
      </c>
      <c r="IQ78" s="17">
        <v>10600</v>
      </c>
      <c r="IR78" s="17">
        <v>6597</v>
      </c>
      <c r="IS78" s="17">
        <v>7176</v>
      </c>
      <c r="IT78" s="17">
        <v>19618</v>
      </c>
      <c r="IU78" s="13">
        <f t="shared" si="296"/>
        <v>0.82063628473517991</v>
      </c>
      <c r="IV78" s="13">
        <f t="shared" si="297"/>
        <v>8.5554472737508561E-2</v>
      </c>
      <c r="IW78" s="13">
        <f t="shared" si="298"/>
        <v>2.260412290671961E-2</v>
      </c>
      <c r="IX78" s="13">
        <f t="shared" si="299"/>
        <v>1.4067867812795213E-2</v>
      </c>
      <c r="IY78" s="13">
        <f t="shared" si="300"/>
        <v>1.5302564714964143E-2</v>
      </c>
      <c r="IZ78" s="13">
        <f t="shared" si="301"/>
        <v>4.183468709283257E-2</v>
      </c>
      <c r="JA78" s="17">
        <v>468941</v>
      </c>
      <c r="JB78" s="17">
        <v>384830</v>
      </c>
      <c r="JC78" s="17">
        <v>40120</v>
      </c>
      <c r="JD78" s="17">
        <v>10600</v>
      </c>
      <c r="JE78" s="17">
        <v>7969</v>
      </c>
      <c r="JF78" s="17">
        <v>5804</v>
      </c>
      <c r="JG78" s="17">
        <v>19618</v>
      </c>
      <c r="JH78" s="13">
        <f t="shared" si="229"/>
        <v>0.82063628473517991</v>
      </c>
      <c r="JI78" s="13">
        <f t="shared" si="230"/>
        <v>8.5554472737508561E-2</v>
      </c>
      <c r="JJ78" s="13">
        <f t="shared" si="231"/>
        <v>2.260412290671961E-2</v>
      </c>
      <c r="JK78" s="13">
        <f t="shared" si="232"/>
        <v>1.6993609004117789E-2</v>
      </c>
      <c r="JL78" s="13">
        <f t="shared" si="233"/>
        <v>1.2376823523641566E-2</v>
      </c>
      <c r="JM78" s="13">
        <f t="shared" si="234"/>
        <v>4.183468709283257E-2</v>
      </c>
      <c r="JN78" s="1">
        <v>76</v>
      </c>
      <c r="JO78" s="1">
        <v>40</v>
      </c>
      <c r="JP78" s="1">
        <v>8</v>
      </c>
      <c r="JQ78" s="1">
        <v>21</v>
      </c>
      <c r="JR78" s="1">
        <v>6</v>
      </c>
      <c r="JS78" s="1">
        <v>0</v>
      </c>
      <c r="JT78" s="11">
        <f t="shared" si="235"/>
        <v>0.52631578947368418</v>
      </c>
      <c r="JU78" s="11">
        <f t="shared" si="236"/>
        <v>0.10526315789473684</v>
      </c>
      <c r="JV78" s="11">
        <f t="shared" si="237"/>
        <v>0.27631578947368424</v>
      </c>
      <c r="JW78" s="11">
        <f t="shared" si="238"/>
        <v>7.8947368421052627E-2</v>
      </c>
      <c r="JX78" s="11">
        <f t="shared" si="239"/>
        <v>0</v>
      </c>
      <c r="JY78" s="29">
        <f>(JN78/J78)*100000</f>
        <v>9.729942874993279</v>
      </c>
      <c r="JZ78" s="9">
        <v>11853119</v>
      </c>
      <c r="KA78" s="9"/>
      <c r="KB78" s="9">
        <v>380109</v>
      </c>
      <c r="KC78" s="9"/>
      <c r="KD78" s="9"/>
      <c r="KE78" s="9"/>
      <c r="KF78" s="9"/>
      <c r="KG78" s="9"/>
      <c r="KH78" s="9">
        <f t="shared" si="240"/>
        <v>0</v>
      </c>
      <c r="KI78" s="9">
        <f t="shared" si="241"/>
        <v>380109</v>
      </c>
      <c r="KJ78" s="9">
        <f t="shared" si="242"/>
        <v>12233228</v>
      </c>
      <c r="KK78" t="e">
        <v>#N/A</v>
      </c>
      <c r="KL78" s="8" t="e">
        <v>#N/A</v>
      </c>
      <c r="KM78" s="8" t="e">
        <v>#N/A</v>
      </c>
      <c r="KN78" s="8" t="e">
        <v>#N/A</v>
      </c>
      <c r="KO78" s="8">
        <v>356330</v>
      </c>
      <c r="KP78" s="8">
        <v>81260</v>
      </c>
      <c r="KQ78" s="8">
        <v>185254</v>
      </c>
      <c r="KR78" s="8">
        <v>77946</v>
      </c>
      <c r="KS78" s="8">
        <v>11870</v>
      </c>
      <c r="KT78" s="13">
        <f t="shared" si="302"/>
        <v>0.22804703505177784</v>
      </c>
      <c r="KU78" s="13">
        <f t="shared" si="303"/>
        <v>0.51989447983610693</v>
      </c>
      <c r="KV78" s="13">
        <f t="shared" si="304"/>
        <v>0.21874666741503662</v>
      </c>
      <c r="KW78" s="13">
        <f t="shared" si="305"/>
        <v>3.3311817697078548E-2</v>
      </c>
      <c r="KX78" s="17">
        <v>7991770</v>
      </c>
      <c r="KY78" s="15">
        <f t="shared" si="306"/>
        <v>22.428002132854377</v>
      </c>
      <c r="KZ78" s="8">
        <v>372589</v>
      </c>
      <c r="LA78" s="8">
        <v>11392</v>
      </c>
      <c r="LB78" s="8">
        <v>93568</v>
      </c>
      <c r="LC78" s="8">
        <v>166842</v>
      </c>
      <c r="LD78" s="8">
        <v>66046</v>
      </c>
      <c r="LE78" s="8">
        <v>34741</v>
      </c>
      <c r="LF78" s="13">
        <f t="shared" si="307"/>
        <v>3.0575245109222226E-2</v>
      </c>
      <c r="LG78" s="13">
        <f t="shared" si="308"/>
        <v>0.25112926039147693</v>
      </c>
      <c r="LH78" s="13">
        <f t="shared" si="309"/>
        <v>0.44779099758715368</v>
      </c>
      <c r="LI78" s="13">
        <f t="shared" si="310"/>
        <v>0.17726234537251503</v>
      </c>
      <c r="LJ78" s="13">
        <f t="shared" si="311"/>
        <v>9.324215153963214E-2</v>
      </c>
      <c r="LK78" s="17" t="e">
        <v>#N/A</v>
      </c>
      <c r="LL78" s="17" t="e">
        <v>#N/A</v>
      </c>
      <c r="LM78" s="13" t="e">
        <f t="shared" si="195"/>
        <v>#N/A</v>
      </c>
      <c r="LN78" s="27" t="e">
        <v>#N/A</v>
      </c>
      <c r="LO78" s="27" t="e">
        <v>#N/A</v>
      </c>
      <c r="LP78" s="27" t="e">
        <v>#N/A</v>
      </c>
      <c r="LQ78" s="27" t="e">
        <v>#N/A</v>
      </c>
      <c r="LR78" s="27" t="e">
        <v>#N/A</v>
      </c>
      <c r="LS78" s="11" t="e">
        <f t="shared" si="312"/>
        <v>#N/A</v>
      </c>
      <c r="LT78" s="11" t="e">
        <f t="shared" si="313"/>
        <v>#N/A</v>
      </c>
      <c r="LU78" s="11" t="e">
        <f t="shared" si="314"/>
        <v>#N/A</v>
      </c>
      <c r="LV78" s="11" t="e">
        <f t="shared" si="315"/>
        <v>#N/A</v>
      </c>
      <c r="LW78" s="11" t="e">
        <f t="shared" si="316"/>
        <v>#N/A</v>
      </c>
      <c r="LX78" s="25" t="e">
        <v>#N/A</v>
      </c>
      <c r="LY78" s="25" t="e">
        <v>#N/A</v>
      </c>
      <c r="LZ78" s="25" t="e">
        <v>#N/A</v>
      </c>
      <c r="MA78" s="25" t="e">
        <v>#N/A</v>
      </c>
      <c r="MB78" s="22" t="e">
        <v>#N/A</v>
      </c>
      <c r="MC78" s="22" t="e">
        <v>#N/A</v>
      </c>
      <c r="MD78" s="1">
        <v>365</v>
      </c>
      <c r="ME78" s="1">
        <v>98</v>
      </c>
      <c r="MF78" s="1">
        <v>263</v>
      </c>
      <c r="MG78" s="1">
        <v>3</v>
      </c>
      <c r="MH78" s="1">
        <v>1</v>
      </c>
      <c r="MI78" s="1">
        <v>0</v>
      </c>
      <c r="MJ78" s="11">
        <f t="shared" si="243"/>
        <v>0.26849315068493151</v>
      </c>
      <c r="MK78" s="11">
        <f t="shared" si="244"/>
        <v>0.72054794520547949</v>
      </c>
      <c r="ML78" s="11">
        <f t="shared" si="245"/>
        <v>8.21917808219178E-3</v>
      </c>
      <c r="MM78" s="11">
        <f t="shared" si="246"/>
        <v>2.7397260273972603E-3</v>
      </c>
      <c r="MN78" s="11">
        <f t="shared" si="247"/>
        <v>0</v>
      </c>
      <c r="MO78" s="26" t="e">
        <v>#N/A</v>
      </c>
      <c r="MP78" s="26" t="e">
        <v>#N/A</v>
      </c>
      <c r="MQ78" s="26" t="e">
        <v>#N/A</v>
      </c>
      <c r="MR78" s="26" t="e">
        <v>#N/A</v>
      </c>
      <c r="MS78" s="9">
        <v>3079816.7454107702</v>
      </c>
      <c r="MT78" s="9">
        <v>95423.780299999999</v>
      </c>
      <c r="MU78" s="9">
        <v>701557.1</v>
      </c>
      <c r="MV78" s="9">
        <v>1604605.594973</v>
      </c>
      <c r="MW78" s="9">
        <v>5481403.2206837703</v>
      </c>
      <c r="MX78" s="13">
        <v>7.5999999999999998E-2</v>
      </c>
      <c r="MY78" s="13">
        <v>0.10550000000000001</v>
      </c>
      <c r="MZ78" s="13">
        <v>0.22750000000000001</v>
      </c>
      <c r="NA78" s="13">
        <v>0.1225</v>
      </c>
      <c r="NB78" s="13">
        <v>0.32400000000000001</v>
      </c>
      <c r="NC78" s="8">
        <v>1636</v>
      </c>
      <c r="ND78" s="8">
        <v>2184</v>
      </c>
      <c r="NE78" s="8">
        <v>789</v>
      </c>
      <c r="NF78" s="8">
        <v>750</v>
      </c>
      <c r="NG78" s="8">
        <v>2747</v>
      </c>
      <c r="NH78" s="38">
        <f t="shared" si="248"/>
        <v>0.20182580804342462</v>
      </c>
      <c r="NI78" s="38">
        <f t="shared" si="249"/>
        <v>0.26943005181347152</v>
      </c>
      <c r="NJ78" s="38">
        <f t="shared" si="250"/>
        <v>9.733530717986677E-2</v>
      </c>
      <c r="NK78" s="38">
        <f t="shared" si="251"/>
        <v>9.2524056254626202E-2</v>
      </c>
      <c r="NL78" s="38">
        <f t="shared" si="252"/>
        <v>0.33888477670861089</v>
      </c>
      <c r="NM78" s="8">
        <v>762119</v>
      </c>
      <c r="NN78" s="8">
        <v>101813</v>
      </c>
      <c r="NO78" s="11">
        <f t="shared" si="253"/>
        <v>0.13359199810003425</v>
      </c>
      <c r="NP78" s="13" t="e">
        <v>#N/A</v>
      </c>
      <c r="NQ78" s="13">
        <v>0.29199999999999998</v>
      </c>
      <c r="NR78" s="13" t="e">
        <v>#N/A</v>
      </c>
      <c r="NS78" s="9">
        <v>719</v>
      </c>
      <c r="NT78" s="39">
        <v>93.313969999999998</v>
      </c>
      <c r="NU78" s="8">
        <v>2204</v>
      </c>
      <c r="NV78" s="16">
        <v>285.80394999999999</v>
      </c>
      <c r="NW78" s="8" t="e">
        <v>#N/A</v>
      </c>
      <c r="NX78" s="25" t="e">
        <v>#N/A</v>
      </c>
      <c r="NY78" s="39" t="e">
        <v>#N/A</v>
      </c>
    </row>
    <row r="79" spans="1:389" x14ac:dyDescent="0.25">
      <c r="A79" s="3" t="s">
        <v>51</v>
      </c>
      <c r="B79" s="3" t="s">
        <v>6</v>
      </c>
      <c r="C79" s="3" t="s">
        <v>82</v>
      </c>
      <c r="D79" s="3" t="s">
        <v>98</v>
      </c>
      <c r="E79" s="3" t="s">
        <v>27</v>
      </c>
      <c r="F79" s="3" t="s">
        <v>28</v>
      </c>
      <c r="G79" s="3">
        <v>21111</v>
      </c>
      <c r="H79" s="3">
        <v>2019</v>
      </c>
      <c r="I79" s="3" t="str">
        <f t="shared" si="216"/>
        <v>Sum of 2019</v>
      </c>
      <c r="J79" s="8">
        <v>781673</v>
      </c>
      <c r="K79" s="8">
        <v>766757</v>
      </c>
      <c r="L79" s="8">
        <v>168554</v>
      </c>
      <c r="M79" s="8">
        <v>178482</v>
      </c>
      <c r="N79" s="8">
        <v>291857</v>
      </c>
      <c r="O79" s="8">
        <v>127864</v>
      </c>
      <c r="P79" s="13">
        <f t="shared" si="254"/>
        <v>0.21982714210629964</v>
      </c>
      <c r="Q79" s="13">
        <f t="shared" si="255"/>
        <v>0.23277518170685108</v>
      </c>
      <c r="R79" s="13">
        <f t="shared" si="256"/>
        <v>0.38063819436927215</v>
      </c>
      <c r="S79" s="13">
        <f t="shared" si="257"/>
        <v>0.16675948181757716</v>
      </c>
      <c r="T79" s="15">
        <v>38.5</v>
      </c>
      <c r="U79" s="15">
        <v>36.700000000000003</v>
      </c>
      <c r="V79" s="15">
        <v>40.299999999999997</v>
      </c>
      <c r="W79" s="17">
        <v>510047</v>
      </c>
      <c r="X79" s="17">
        <v>168936</v>
      </c>
      <c r="Y79" s="17">
        <v>23230</v>
      </c>
      <c r="Z79" s="17">
        <v>2129</v>
      </c>
      <c r="AA79" s="17">
        <v>17060</v>
      </c>
      <c r="AB79" s="17">
        <v>45355</v>
      </c>
      <c r="AC79" s="17">
        <v>256710</v>
      </c>
      <c r="AD79" s="13">
        <f t="shared" si="203"/>
        <v>0.66520031770169685</v>
      </c>
      <c r="AE79" s="13">
        <f t="shared" si="204"/>
        <v>0.22032534427465286</v>
      </c>
      <c r="AF79" s="13">
        <f t="shared" si="205"/>
        <v>3.0296430290170158E-2</v>
      </c>
      <c r="AG79" s="13">
        <f t="shared" si="206"/>
        <v>2.7766293623664342E-3</v>
      </c>
      <c r="AH79" s="13">
        <f t="shared" si="207"/>
        <v>2.224955233535527E-2</v>
      </c>
      <c r="AI79" s="13">
        <f t="shared" si="208"/>
        <v>5.9151726035758398E-2</v>
      </c>
      <c r="AJ79" s="13">
        <f t="shared" si="209"/>
        <v>0.33479968229830309</v>
      </c>
      <c r="AK79" s="17">
        <v>316174</v>
      </c>
      <c r="AL79" s="17">
        <v>107189</v>
      </c>
      <c r="AM79" s="17">
        <v>105798</v>
      </c>
      <c r="AN79" s="17">
        <v>45847</v>
      </c>
      <c r="AO79" s="17">
        <v>57340</v>
      </c>
      <c r="AP79" s="13">
        <f t="shared" si="258"/>
        <v>0.33901902117188637</v>
      </c>
      <c r="AQ79" s="13">
        <f t="shared" si="317"/>
        <v>0.33461954493411855</v>
      </c>
      <c r="AR79" s="13">
        <f t="shared" si="318"/>
        <v>0.14500559818327882</v>
      </c>
      <c r="AS79" s="13">
        <f t="shared" si="319"/>
        <v>0.18135583571071626</v>
      </c>
      <c r="AT79" s="19">
        <v>2.37</v>
      </c>
      <c r="AU79" s="17">
        <v>719191</v>
      </c>
      <c r="AV79" s="17">
        <v>645012</v>
      </c>
      <c r="AW79" s="17">
        <v>32520</v>
      </c>
      <c r="AX79" s="17">
        <v>16608</v>
      </c>
      <c r="AY79" s="17">
        <v>12991</v>
      </c>
      <c r="AZ79" s="17">
        <v>12060</v>
      </c>
      <c r="BA79" s="13">
        <f t="shared" si="320"/>
        <v>0.89685771929848956</v>
      </c>
      <c r="BB79" s="13">
        <f t="shared" si="321"/>
        <v>4.5217473522332734E-2</v>
      </c>
      <c r="BC79" s="13">
        <f t="shared" si="322"/>
        <v>2.3092613784099079E-2</v>
      </c>
      <c r="BD79" s="13">
        <f t="shared" si="323"/>
        <v>1.8063351738272587E-2</v>
      </c>
      <c r="BE79" s="13">
        <f t="shared" si="324"/>
        <v>1.676884165680605E-2</v>
      </c>
      <c r="BF79" s="13">
        <f t="shared" si="210"/>
        <v>0.10314228070151045</v>
      </c>
      <c r="BG79" s="17">
        <v>758543</v>
      </c>
      <c r="BH79" s="17">
        <v>645478</v>
      </c>
      <c r="BI79" s="17">
        <v>81330</v>
      </c>
      <c r="BJ79" s="17">
        <v>10033</v>
      </c>
      <c r="BK79" s="17">
        <v>18854</v>
      </c>
      <c r="BL79" s="17">
        <v>2848</v>
      </c>
      <c r="BM79" s="13">
        <f t="shared" si="259"/>
        <v>0.85094450808985123</v>
      </c>
      <c r="BN79" s="13">
        <f t="shared" si="325"/>
        <v>0.10721870744308497</v>
      </c>
      <c r="BO79" s="13">
        <f t="shared" si="326"/>
        <v>1.3226672713346507E-2</v>
      </c>
      <c r="BP79" s="13">
        <f t="shared" si="327"/>
        <v>2.4855545433811927E-2</v>
      </c>
      <c r="BQ79" s="13">
        <f t="shared" si="328"/>
        <v>3.7545663199053977E-3</v>
      </c>
      <c r="BR79" s="13">
        <f t="shared" si="217"/>
        <v>0.1490554919101488</v>
      </c>
      <c r="BS79" s="17">
        <v>506431</v>
      </c>
      <c r="BT79" s="17">
        <v>182569</v>
      </c>
      <c r="BU79" s="17">
        <v>7492</v>
      </c>
      <c r="BV79" s="17">
        <v>70265</v>
      </c>
      <c r="BW79" s="13">
        <f t="shared" si="260"/>
        <v>0.66048435162639529</v>
      </c>
      <c r="BX79" s="13">
        <f t="shared" si="329"/>
        <v>0.23810542323056719</v>
      </c>
      <c r="BY79" s="13">
        <f t="shared" si="330"/>
        <v>9.7710226316812237E-3</v>
      </c>
      <c r="BZ79" s="13">
        <f t="shared" si="331"/>
        <v>9.1639202511356266E-2</v>
      </c>
      <c r="CA79" s="13">
        <f t="shared" si="261"/>
        <v>0.33951564837360471</v>
      </c>
      <c r="CB79" s="8">
        <v>750585</v>
      </c>
      <c r="CC79" s="8">
        <v>104759</v>
      </c>
      <c r="CD79" s="13">
        <f t="shared" si="262"/>
        <v>0.13956980222093435</v>
      </c>
      <c r="CE79" s="8">
        <v>165296</v>
      </c>
      <c r="CF79" s="8">
        <v>33572</v>
      </c>
      <c r="CG79" s="13">
        <f t="shared" si="263"/>
        <v>0.20310231342561225</v>
      </c>
      <c r="CH79" s="5">
        <v>59049</v>
      </c>
      <c r="CI79" s="5">
        <f>CH79*VLOOKUP(H79,'R-CPI-U-RS'!$A$44:$O$54,15,FALSE)</f>
        <v>72672.066258648207</v>
      </c>
      <c r="CJ79" s="5">
        <v>59721668</v>
      </c>
      <c r="CK79" s="5">
        <v>57346840</v>
      </c>
      <c r="CL79" s="9">
        <v>19914</v>
      </c>
      <c r="CM79" s="9">
        <v>9510</v>
      </c>
      <c r="CN79" s="9">
        <v>3607</v>
      </c>
      <c r="CO79" s="9">
        <v>2880</v>
      </c>
      <c r="CP79" s="9">
        <v>2354</v>
      </c>
      <c r="CQ79" s="9">
        <v>811</v>
      </c>
      <c r="CR79" s="9">
        <v>531</v>
      </c>
      <c r="CS79" s="9">
        <v>221</v>
      </c>
      <c r="CT79" s="20">
        <v>24622084000</v>
      </c>
      <c r="CU79" s="20">
        <f>CT79*VLOOKUP(H79,'R-CPI-U-RS'!$A$44:$P$54,16,FALSE)</f>
        <v>29437739066.524746</v>
      </c>
      <c r="CV79" s="9">
        <v>1650</v>
      </c>
      <c r="CW79" s="9">
        <v>562485</v>
      </c>
      <c r="CX79" s="9">
        <v>120385</v>
      </c>
      <c r="CY79" s="9">
        <v>36636</v>
      </c>
      <c r="CZ79" s="9">
        <v>31231</v>
      </c>
      <c r="DA79" s="11">
        <f t="shared" si="264"/>
        <v>0.74924374314839948</v>
      </c>
      <c r="DB79" s="11">
        <f t="shared" si="265"/>
        <v>0.1603557570760466</v>
      </c>
      <c r="DC79" s="11">
        <f t="shared" si="266"/>
        <v>4.8800045821639271E-2</v>
      </c>
      <c r="DD79" s="11">
        <f t="shared" si="267"/>
        <v>4.1600453953914616E-2</v>
      </c>
      <c r="DE79" s="9">
        <v>459514</v>
      </c>
      <c r="DF79" s="9">
        <v>380915</v>
      </c>
      <c r="DG79" s="9">
        <v>34</v>
      </c>
      <c r="DH79" s="9">
        <v>95</v>
      </c>
      <c r="DI79" s="9">
        <v>2045</v>
      </c>
      <c r="DJ79" s="9">
        <v>18214</v>
      </c>
      <c r="DK79" s="9">
        <v>54587</v>
      </c>
      <c r="DL79" s="9">
        <v>20525</v>
      </c>
      <c r="DM79" s="9">
        <v>44848</v>
      </c>
      <c r="DN79" s="9">
        <v>50138</v>
      </c>
      <c r="DO79" s="9">
        <v>10047</v>
      </c>
      <c r="DP79" s="9">
        <v>30418</v>
      </c>
      <c r="DQ79" s="9">
        <v>5767</v>
      </c>
      <c r="DR79" s="9">
        <v>23470</v>
      </c>
      <c r="DS79" s="9">
        <v>25480</v>
      </c>
      <c r="DT79" s="9">
        <v>27052</v>
      </c>
      <c r="DU79" s="9">
        <v>8995</v>
      </c>
      <c r="DV79" s="9">
        <v>66109</v>
      </c>
      <c r="DW79" s="9">
        <v>6611</v>
      </c>
      <c r="DX79" s="9">
        <v>44744</v>
      </c>
      <c r="DY79" s="9">
        <v>20317</v>
      </c>
      <c r="DZ79" s="9">
        <v>18</v>
      </c>
      <c r="EA79" s="9">
        <f t="shared" si="336"/>
        <v>72930</v>
      </c>
      <c r="EB79" s="9">
        <f t="shared" si="337"/>
        <v>36185</v>
      </c>
      <c r="EC79" s="9">
        <f t="shared" si="338"/>
        <v>76002</v>
      </c>
      <c r="ED79" s="9">
        <f t="shared" si="339"/>
        <v>75104</v>
      </c>
      <c r="EE79" s="9">
        <f t="shared" si="340"/>
        <v>117556</v>
      </c>
      <c r="EF79" s="9">
        <f t="shared" si="341"/>
        <v>81737</v>
      </c>
      <c r="EG79" s="11">
        <f t="shared" si="342"/>
        <v>0.1587111600517068</v>
      </c>
      <c r="EH79" s="11">
        <f t="shared" si="343"/>
        <v>7.8746240593322511E-2</v>
      </c>
      <c r="EI79" s="11">
        <f t="shared" si="344"/>
        <v>0.16539648411147428</v>
      </c>
      <c r="EJ79" s="11">
        <f t="shared" si="345"/>
        <v>0.16344224550285735</v>
      </c>
      <c r="EK79" s="11">
        <f t="shared" si="346"/>
        <v>0.25582680832357663</v>
      </c>
      <c r="EL79" s="11">
        <f t="shared" si="347"/>
        <v>0.17787706141706239</v>
      </c>
      <c r="EM79" s="9">
        <v>617069</v>
      </c>
      <c r="EN79" s="9">
        <v>401186</v>
      </c>
      <c r="EO79" s="14">
        <f t="shared" si="268"/>
        <v>0.65014771443712127</v>
      </c>
      <c r="EP79" s="9">
        <v>396352</v>
      </c>
      <c r="EQ79" s="9">
        <v>380915</v>
      </c>
      <c r="ER79" s="11">
        <f t="shared" si="218"/>
        <v>3.8947703051832712E-2</v>
      </c>
      <c r="ES79" s="9">
        <v>58524</v>
      </c>
      <c r="ET79" s="9">
        <v>532991</v>
      </c>
      <c r="EU79" s="9">
        <v>45390</v>
      </c>
      <c r="EV79" s="9">
        <v>142555</v>
      </c>
      <c r="EW79" s="9">
        <v>157972</v>
      </c>
      <c r="EX79" s="9">
        <v>74403</v>
      </c>
      <c r="EY79" s="9">
        <v>112671</v>
      </c>
      <c r="EZ79" s="13">
        <f t="shared" si="269"/>
        <v>8.5160912660814159E-2</v>
      </c>
      <c r="FA79" s="13">
        <f t="shared" si="270"/>
        <v>0.26746230236533075</v>
      </c>
      <c r="FB79" s="13">
        <f t="shared" si="271"/>
        <v>0.29638774388310496</v>
      </c>
      <c r="FC79" s="13">
        <f t="shared" si="272"/>
        <v>0.13959522768677143</v>
      </c>
      <c r="FD79" s="13">
        <f t="shared" si="273"/>
        <v>0.21139381340397867</v>
      </c>
      <c r="FE79" s="13">
        <f t="shared" si="274"/>
        <v>0.35098904109075013</v>
      </c>
      <c r="FF79" s="9">
        <v>152</v>
      </c>
      <c r="FG79" s="9">
        <v>33104</v>
      </c>
      <c r="FH79" s="9">
        <v>3318</v>
      </c>
      <c r="FI79" s="9">
        <v>13302</v>
      </c>
      <c r="FJ79" s="9">
        <v>413</v>
      </c>
      <c r="FK79" s="9">
        <f t="shared" si="219"/>
        <v>33256</v>
      </c>
      <c r="FL79" s="9">
        <f t="shared" si="220"/>
        <v>16620</v>
      </c>
      <c r="FM79" s="9">
        <f t="shared" si="221"/>
        <v>413</v>
      </c>
      <c r="FN79" s="9">
        <v>190090</v>
      </c>
      <c r="FO79" s="9">
        <v>70347</v>
      </c>
      <c r="FP79" s="9">
        <v>297432</v>
      </c>
      <c r="FQ79" s="9">
        <f t="shared" si="222"/>
        <v>119743</v>
      </c>
      <c r="FR79" s="8">
        <v>349317</v>
      </c>
      <c r="FS79" s="8">
        <v>33143</v>
      </c>
      <c r="FT79" s="13">
        <f t="shared" si="275"/>
        <v>9.4879436156843217E-2</v>
      </c>
      <c r="FU79" s="8">
        <v>316174</v>
      </c>
      <c r="FV79" s="8">
        <v>193237</v>
      </c>
      <c r="FW79" s="8">
        <v>122937</v>
      </c>
      <c r="FX79" s="13">
        <f t="shared" si="276"/>
        <v>0.61117296172360791</v>
      </c>
      <c r="FY79" s="13">
        <f t="shared" si="277"/>
        <v>0.38882703827639209</v>
      </c>
      <c r="FZ79" s="17">
        <v>51469</v>
      </c>
      <c r="GA79" s="17">
        <v>64191</v>
      </c>
      <c r="GB79" s="17">
        <v>102999</v>
      </c>
      <c r="GC79" s="17">
        <v>77594</v>
      </c>
      <c r="GD79" s="17">
        <v>53064</v>
      </c>
      <c r="GE79" s="13">
        <f t="shared" si="223"/>
        <v>0.14734181273742761</v>
      </c>
      <c r="GF79" s="13">
        <f t="shared" si="224"/>
        <v>0.18376145449548692</v>
      </c>
      <c r="GG79" s="13">
        <f t="shared" si="225"/>
        <v>0.29485825196025389</v>
      </c>
      <c r="GH79" s="13">
        <f t="shared" si="226"/>
        <v>0.22213061488561966</v>
      </c>
      <c r="GI79" s="13">
        <f t="shared" si="227"/>
        <v>0.15190786592121197</v>
      </c>
      <c r="GJ79">
        <v>1968</v>
      </c>
      <c r="GK79" s="8">
        <v>237604</v>
      </c>
      <c r="GL79" s="8">
        <v>35036</v>
      </c>
      <c r="GM79" s="8">
        <v>47360</v>
      </c>
      <c r="GN79" s="8">
        <v>24282</v>
      </c>
      <c r="GO79" s="8">
        <v>5035</v>
      </c>
      <c r="GP79" s="13">
        <f t="shared" si="278"/>
        <v>0.68019592519115879</v>
      </c>
      <c r="GQ79" s="13">
        <f t="shared" si="279"/>
        <v>0.100298582662739</v>
      </c>
      <c r="GR79" s="13">
        <f t="shared" si="280"/>
        <v>0.13557885817180385</v>
      </c>
      <c r="GS79" s="13">
        <f t="shared" si="281"/>
        <v>6.951279210573777E-2</v>
      </c>
      <c r="GT79" s="13">
        <f t="shared" si="282"/>
        <v>1.4413841868560649E-2</v>
      </c>
      <c r="GU79" s="21">
        <v>185355.891517963</v>
      </c>
      <c r="GV79" s="21">
        <f>GU79*VLOOKUP(H79,'R-CPI-U-RS'!$A$44:$O$54,15,FALSE)</f>
        <v>228118.94578780702</v>
      </c>
      <c r="GW79" s="9">
        <v>1231</v>
      </c>
      <c r="GX79" s="9">
        <v>8</v>
      </c>
      <c r="GY79" s="9">
        <v>3</v>
      </c>
      <c r="GZ79" s="9">
        <v>2193</v>
      </c>
      <c r="HA79" s="9">
        <f t="shared" si="228"/>
        <v>2204</v>
      </c>
      <c r="HB79" s="8">
        <v>51275</v>
      </c>
      <c r="HC79" s="8">
        <v>114409</v>
      </c>
      <c r="HD79" s="8">
        <v>87264</v>
      </c>
      <c r="HE79" s="8">
        <v>57945</v>
      </c>
      <c r="HF79" s="8">
        <v>5281</v>
      </c>
      <c r="HG79" s="13">
        <f t="shared" si="283"/>
        <v>0.16217336023834977</v>
      </c>
      <c r="HH79" s="13">
        <f t="shared" si="332"/>
        <v>0.36185454844484366</v>
      </c>
      <c r="HI79" s="13">
        <f t="shared" si="333"/>
        <v>0.27599992409243013</v>
      </c>
      <c r="HJ79" s="13">
        <f t="shared" si="334"/>
        <v>0.18326933903483525</v>
      </c>
      <c r="HK79" s="13">
        <f t="shared" si="335"/>
        <v>1.6702828189541202E-2</v>
      </c>
      <c r="HL79" s="5">
        <v>961</v>
      </c>
      <c r="HM79" s="5">
        <f>HL79*VLOOKUP(H79,'R-CPI-U-RS'!$A$44:$O$54,15,FALSE)</f>
        <v>1182.7102182011706</v>
      </c>
      <c r="HN79" s="17">
        <v>41983</v>
      </c>
      <c r="HO79" s="17">
        <v>74788</v>
      </c>
      <c r="HP79" s="17">
        <v>40498</v>
      </c>
      <c r="HQ79" s="17">
        <v>15170</v>
      </c>
      <c r="HR79" s="17">
        <v>19902</v>
      </c>
      <c r="HS79" s="17">
        <v>896</v>
      </c>
      <c r="HT79" s="13">
        <f t="shared" si="284"/>
        <v>0.2172617045389858</v>
      </c>
      <c r="HU79" s="13">
        <f t="shared" si="285"/>
        <v>0.38702732913468951</v>
      </c>
      <c r="HV79" s="13">
        <f t="shared" si="286"/>
        <v>0.2095768408741597</v>
      </c>
      <c r="HW79" s="13">
        <f t="shared" si="287"/>
        <v>7.8504634205664545E-2</v>
      </c>
      <c r="HX79" s="13">
        <f t="shared" si="288"/>
        <v>0.10299269808577033</v>
      </c>
      <c r="HY79" s="13">
        <f t="shared" si="289"/>
        <v>4.6367931607300883E-3</v>
      </c>
      <c r="HZ79" s="13">
        <v>0.17199999999999999</v>
      </c>
      <c r="IA79" s="17">
        <v>5421</v>
      </c>
      <c r="IB79" s="17">
        <v>32082</v>
      </c>
      <c r="IC79" s="17">
        <v>27906</v>
      </c>
      <c r="ID79" s="17">
        <v>15590</v>
      </c>
      <c r="IE79" s="17">
        <v>34067</v>
      </c>
      <c r="IF79" s="17">
        <v>7871</v>
      </c>
      <c r="IG79" s="13">
        <f t="shared" si="290"/>
        <v>4.4095756363015201E-2</v>
      </c>
      <c r="IH79" s="13">
        <f t="shared" si="291"/>
        <v>0.26096293223358308</v>
      </c>
      <c r="II79" s="13">
        <f t="shared" si="292"/>
        <v>0.22699431416091168</v>
      </c>
      <c r="IJ79" s="13">
        <f t="shared" si="293"/>
        <v>0.126812920438924</v>
      </c>
      <c r="IK79" s="13">
        <f t="shared" si="294"/>
        <v>0.27710941376477383</v>
      </c>
      <c r="IL79" s="13">
        <f t="shared" si="295"/>
        <v>6.4024663038792229E-2</v>
      </c>
      <c r="IM79" s="13">
        <v>0.27200000000000002</v>
      </c>
      <c r="IN79" s="17">
        <v>466727</v>
      </c>
      <c r="IO79" s="17">
        <v>382904</v>
      </c>
      <c r="IP79" s="17">
        <v>34469</v>
      </c>
      <c r="IQ79" s="17">
        <v>12152</v>
      </c>
      <c r="IR79" s="17">
        <v>9191</v>
      </c>
      <c r="IS79" s="17">
        <v>9364</v>
      </c>
      <c r="IT79" s="17">
        <v>18647</v>
      </c>
      <c r="IU79" s="13">
        <f t="shared" si="296"/>
        <v>0.82040250510469714</v>
      </c>
      <c r="IV79" s="13">
        <f t="shared" si="297"/>
        <v>7.3852594771675953E-2</v>
      </c>
      <c r="IW79" s="13">
        <f t="shared" si="298"/>
        <v>2.6036633835197023E-2</v>
      </c>
      <c r="IX79" s="13">
        <f t="shared" si="299"/>
        <v>1.9692454047012493E-2</v>
      </c>
      <c r="IY79" s="13">
        <f t="shared" si="300"/>
        <v>2.0063120410861168E-2</v>
      </c>
      <c r="IZ79" s="13">
        <f t="shared" si="301"/>
        <v>3.9952691830556192E-2</v>
      </c>
      <c r="JA79" s="17">
        <v>466727</v>
      </c>
      <c r="JB79" s="17">
        <v>382904</v>
      </c>
      <c r="JC79" s="17">
        <v>34469</v>
      </c>
      <c r="JD79" s="17">
        <v>12152</v>
      </c>
      <c r="JE79" s="17">
        <v>10491</v>
      </c>
      <c r="JF79" s="17">
        <v>8064</v>
      </c>
      <c r="JG79" s="17">
        <v>18647</v>
      </c>
      <c r="JH79" s="13">
        <f t="shared" si="229"/>
        <v>0.82040250510469714</v>
      </c>
      <c r="JI79" s="13">
        <f t="shared" si="230"/>
        <v>7.3852594771675953E-2</v>
      </c>
      <c r="JJ79" s="13">
        <f t="shared" si="231"/>
        <v>2.6036633835197023E-2</v>
      </c>
      <c r="JK79" s="13">
        <f t="shared" si="232"/>
        <v>2.2477808226222182E-2</v>
      </c>
      <c r="JL79" s="13">
        <f t="shared" si="233"/>
        <v>1.7277766231651479E-2</v>
      </c>
      <c r="JM79" s="13">
        <f t="shared" si="234"/>
        <v>3.9952691830556192E-2</v>
      </c>
      <c r="JN79" s="1">
        <v>97</v>
      </c>
      <c r="JO79" s="1">
        <v>51</v>
      </c>
      <c r="JP79" s="1">
        <v>16</v>
      </c>
      <c r="JQ79" s="1">
        <v>27</v>
      </c>
      <c r="JR79" s="1">
        <v>2</v>
      </c>
      <c r="JS79" s="1">
        <v>1</v>
      </c>
      <c r="JT79" s="11">
        <f t="shared" si="235"/>
        <v>0.52577319587628868</v>
      </c>
      <c r="JU79" s="11">
        <f t="shared" si="236"/>
        <v>0.16494845360824742</v>
      </c>
      <c r="JV79" s="11">
        <f t="shared" si="237"/>
        <v>0.27835051546391754</v>
      </c>
      <c r="JW79" s="11">
        <f t="shared" si="238"/>
        <v>2.0618556701030927E-2</v>
      </c>
      <c r="JX79" s="11">
        <f t="shared" si="239"/>
        <v>1.0309278350515464E-2</v>
      </c>
      <c r="JY79" s="29">
        <f>(JN79/J79)*100000</f>
        <v>12.40928111883102</v>
      </c>
      <c r="JZ79" s="9">
        <v>10832836</v>
      </c>
      <c r="KA79" s="9"/>
      <c r="KB79" s="9">
        <v>366409</v>
      </c>
      <c r="KC79" s="9"/>
      <c r="KD79" s="9"/>
      <c r="KE79" s="9"/>
      <c r="KF79" s="9"/>
      <c r="KG79" s="9"/>
      <c r="KH79" s="9">
        <f t="shared" si="240"/>
        <v>0</v>
      </c>
      <c r="KI79" s="9">
        <f t="shared" si="241"/>
        <v>366409</v>
      </c>
      <c r="KJ79" s="9">
        <f t="shared" si="242"/>
        <v>11199245</v>
      </c>
      <c r="KK79" t="e">
        <v>#N/A</v>
      </c>
      <c r="KL79" s="8" t="e">
        <v>#N/A</v>
      </c>
      <c r="KM79" s="8" t="e">
        <v>#N/A</v>
      </c>
      <c r="KN79" s="8" t="e">
        <v>#N/A</v>
      </c>
      <c r="KO79" s="8">
        <v>358151</v>
      </c>
      <c r="KP79" s="8">
        <v>82478</v>
      </c>
      <c r="KQ79" s="8">
        <v>181436</v>
      </c>
      <c r="KR79" s="8">
        <v>82303</v>
      </c>
      <c r="KS79" s="8">
        <v>11934</v>
      </c>
      <c r="KT79" s="13">
        <f t="shared" si="302"/>
        <v>0.23028834206801041</v>
      </c>
      <c r="KU79" s="13">
        <f t="shared" si="303"/>
        <v>0.50659079550245567</v>
      </c>
      <c r="KV79" s="13">
        <f t="shared" si="304"/>
        <v>0.22979972134658286</v>
      </c>
      <c r="KW79" s="13">
        <f t="shared" si="305"/>
        <v>3.3321141082951047E-2</v>
      </c>
      <c r="KX79" s="17">
        <v>8035295</v>
      </c>
      <c r="KY79" s="15">
        <f t="shared" si="306"/>
        <v>22.435495084475541</v>
      </c>
      <c r="KZ79" s="8">
        <v>373460</v>
      </c>
      <c r="LA79" s="8">
        <v>16289</v>
      </c>
      <c r="LB79" s="8">
        <v>93728</v>
      </c>
      <c r="LC79" s="8">
        <v>163229</v>
      </c>
      <c r="LD79" s="8">
        <v>62966</v>
      </c>
      <c r="LE79" s="8">
        <v>37248</v>
      </c>
      <c r="LF79" s="13">
        <f t="shared" si="307"/>
        <v>4.3616451561077491E-2</v>
      </c>
      <c r="LG79" s="13">
        <f t="shared" si="308"/>
        <v>0.25097199164569162</v>
      </c>
      <c r="LH79" s="13">
        <f t="shared" si="309"/>
        <v>0.43707224334600758</v>
      </c>
      <c r="LI79" s="13">
        <f t="shared" si="310"/>
        <v>0.16860172441493065</v>
      </c>
      <c r="LJ79" s="13">
        <f t="shared" si="311"/>
        <v>9.9737589032292615E-2</v>
      </c>
      <c r="LK79" s="17" t="e">
        <v>#N/A</v>
      </c>
      <c r="LL79" s="17" t="e">
        <v>#N/A</v>
      </c>
      <c r="LM79" s="13" t="e">
        <f t="shared" si="195"/>
        <v>#N/A</v>
      </c>
      <c r="LN79" s="27" t="e">
        <v>#N/A</v>
      </c>
      <c r="LO79" s="27" t="e">
        <v>#N/A</v>
      </c>
      <c r="LP79" s="27" t="e">
        <v>#N/A</v>
      </c>
      <c r="LQ79" s="27" t="e">
        <v>#N/A</v>
      </c>
      <c r="LR79" s="27" t="e">
        <v>#N/A</v>
      </c>
      <c r="LS79" s="11" t="e">
        <f t="shared" si="312"/>
        <v>#N/A</v>
      </c>
      <c r="LT79" s="11" t="e">
        <f t="shared" si="313"/>
        <v>#N/A</v>
      </c>
      <c r="LU79" s="11" t="e">
        <f t="shared" si="314"/>
        <v>#N/A</v>
      </c>
      <c r="LV79" s="11" t="e">
        <f t="shared" si="315"/>
        <v>#N/A</v>
      </c>
      <c r="LW79" s="11" t="e">
        <f t="shared" si="316"/>
        <v>#N/A</v>
      </c>
      <c r="LX79" s="25" t="e">
        <v>#N/A</v>
      </c>
      <c r="LY79" s="25" t="e">
        <v>#N/A</v>
      </c>
      <c r="LZ79" s="25" t="e">
        <v>#N/A</v>
      </c>
      <c r="MA79" s="25" t="e">
        <v>#N/A</v>
      </c>
      <c r="MB79" s="22" t="e">
        <v>#N/A</v>
      </c>
      <c r="MC79" s="22" t="e">
        <v>#N/A</v>
      </c>
      <c r="MD79" s="1">
        <v>365</v>
      </c>
      <c r="ME79" s="1">
        <v>85</v>
      </c>
      <c r="MF79" s="1">
        <v>267</v>
      </c>
      <c r="MG79" s="1">
        <v>13</v>
      </c>
      <c r="MH79" s="1">
        <v>0</v>
      </c>
      <c r="MI79" s="1">
        <v>0</v>
      </c>
      <c r="MJ79" s="11">
        <f t="shared" si="243"/>
        <v>0.23287671232876711</v>
      </c>
      <c r="MK79" s="11">
        <f t="shared" si="244"/>
        <v>0.73150684931506849</v>
      </c>
      <c r="ML79" s="11">
        <f t="shared" si="245"/>
        <v>3.5616438356164383E-2</v>
      </c>
      <c r="MM79" s="11">
        <f t="shared" si="246"/>
        <v>0</v>
      </c>
      <c r="MN79" s="11">
        <f t="shared" si="247"/>
        <v>0</v>
      </c>
      <c r="MO79" s="26" t="e">
        <v>#N/A</v>
      </c>
      <c r="MP79" s="26" t="e">
        <v>#N/A</v>
      </c>
      <c r="MQ79" s="26" t="e">
        <v>#N/A</v>
      </c>
      <c r="MR79" s="26" t="e">
        <v>#N/A</v>
      </c>
      <c r="MS79" s="9">
        <v>2910472.72918791</v>
      </c>
      <c r="MT79" s="9">
        <v>100992.03461</v>
      </c>
      <c r="MU79" s="9">
        <v>471383.79</v>
      </c>
      <c r="MV79" s="9">
        <v>1575602.4624000201</v>
      </c>
      <c r="MW79" s="9">
        <v>5058451.0161979403</v>
      </c>
      <c r="MX79" s="13">
        <v>6.8499999999999991E-2</v>
      </c>
      <c r="MY79" s="13">
        <v>9.6499999999999989E-2</v>
      </c>
      <c r="MZ79" s="13">
        <v>0.22</v>
      </c>
      <c r="NA79" s="13">
        <v>0.1125</v>
      </c>
      <c r="NB79" s="13">
        <v>0.33500000000000002</v>
      </c>
      <c r="NC79" s="8">
        <v>1613</v>
      </c>
      <c r="ND79" s="8">
        <v>2179</v>
      </c>
      <c r="NE79" s="8">
        <v>757</v>
      </c>
      <c r="NF79" s="8">
        <v>808</v>
      </c>
      <c r="NG79" s="8">
        <v>2708</v>
      </c>
      <c r="NH79" s="38">
        <f t="shared" si="248"/>
        <v>0.2</v>
      </c>
      <c r="NI79" s="38">
        <f t="shared" si="249"/>
        <v>0.27017978921264724</v>
      </c>
      <c r="NJ79" s="38">
        <f t="shared" si="250"/>
        <v>9.3862368257904533E-2</v>
      </c>
      <c r="NK79" s="38">
        <f t="shared" si="251"/>
        <v>0.10018598884066957</v>
      </c>
      <c r="NL79" s="38">
        <f t="shared" si="252"/>
        <v>0.33577185368877865</v>
      </c>
      <c r="NM79" s="8">
        <v>758744</v>
      </c>
      <c r="NN79" s="8">
        <v>113123</v>
      </c>
      <c r="NO79" s="11">
        <f t="shared" si="253"/>
        <v>0.14909244751853062</v>
      </c>
      <c r="NP79" s="13">
        <v>0.22500000000000001</v>
      </c>
      <c r="NQ79" s="13">
        <v>0.32700000000000001</v>
      </c>
      <c r="NR79" s="13" t="e">
        <v>#N/A</v>
      </c>
      <c r="NS79" s="9">
        <v>720</v>
      </c>
      <c r="NT79" s="39">
        <v>93.901979999999995</v>
      </c>
      <c r="NU79" s="8">
        <v>2345</v>
      </c>
      <c r="NV79" s="16">
        <v>304.34111000000001</v>
      </c>
      <c r="NW79" s="8" t="e">
        <v>#N/A</v>
      </c>
      <c r="NX79" s="25" t="e">
        <v>#N/A</v>
      </c>
      <c r="NY79" s="39">
        <v>76.075976800000007</v>
      </c>
    </row>
    <row r="80" spans="1:389" x14ac:dyDescent="0.25">
      <c r="A80" s="3" t="s">
        <v>51</v>
      </c>
      <c r="B80" s="3" t="s">
        <v>6</v>
      </c>
      <c r="C80" s="3" t="s">
        <v>82</v>
      </c>
      <c r="D80" s="3" t="s">
        <v>98</v>
      </c>
      <c r="E80" s="3" t="s">
        <v>27</v>
      </c>
      <c r="F80" s="3" t="s">
        <v>28</v>
      </c>
      <c r="G80" s="3">
        <v>21111</v>
      </c>
      <c r="H80" s="3">
        <v>2020</v>
      </c>
      <c r="I80" s="3" t="str">
        <f t="shared" si="216"/>
        <v>Sum of 2020</v>
      </c>
      <c r="J80" s="8">
        <v>782896</v>
      </c>
      <c r="K80" s="8" t="e">
        <v>#N/A</v>
      </c>
      <c r="L80" s="8" t="e">
        <v>#N/A</v>
      </c>
      <c r="M80" s="8" t="e">
        <v>#N/A</v>
      </c>
      <c r="N80" s="8" t="e">
        <v>#N/A</v>
      </c>
      <c r="O80" s="8" t="e">
        <v>#N/A</v>
      </c>
      <c r="P80" s="13" t="e">
        <f t="shared" si="254"/>
        <v>#N/A</v>
      </c>
      <c r="Q80" s="13" t="e">
        <f t="shared" si="255"/>
        <v>#N/A</v>
      </c>
      <c r="R80" s="13" t="e">
        <f t="shared" si="256"/>
        <v>#N/A</v>
      </c>
      <c r="S80" s="13" t="e">
        <f t="shared" si="257"/>
        <v>#N/A</v>
      </c>
      <c r="T80" s="15" t="e">
        <v>#N/A</v>
      </c>
      <c r="U80" s="15" t="e">
        <v>#N/A</v>
      </c>
      <c r="V80" s="15" t="e">
        <v>#N/A</v>
      </c>
      <c r="W80" s="17" t="e">
        <v>#N/A</v>
      </c>
      <c r="X80" s="17" t="e">
        <v>#N/A</v>
      </c>
      <c r="Y80" s="17" t="e">
        <v>#N/A</v>
      </c>
      <c r="Z80" s="17" t="e">
        <v>#N/A</v>
      </c>
      <c r="AA80" s="17" t="e">
        <v>#N/A</v>
      </c>
      <c r="AB80" s="17" t="e">
        <v>#N/A</v>
      </c>
      <c r="AC80" s="17" t="e">
        <v>#N/A</v>
      </c>
      <c r="AD80" s="13" t="e">
        <f t="shared" si="203"/>
        <v>#N/A</v>
      </c>
      <c r="AE80" s="13" t="e">
        <f t="shared" si="204"/>
        <v>#N/A</v>
      </c>
      <c r="AF80" s="13" t="e">
        <f t="shared" si="205"/>
        <v>#N/A</v>
      </c>
      <c r="AG80" s="13" t="e">
        <f t="shared" si="206"/>
        <v>#N/A</v>
      </c>
      <c r="AH80" s="13" t="e">
        <f t="shared" si="207"/>
        <v>#N/A</v>
      </c>
      <c r="AI80" s="13" t="e">
        <f t="shared" si="208"/>
        <v>#N/A</v>
      </c>
      <c r="AJ80" s="13" t="e">
        <f t="shared" si="209"/>
        <v>#N/A</v>
      </c>
      <c r="AK80" s="17" t="e">
        <v>#N/A</v>
      </c>
      <c r="AL80" s="17" t="e">
        <v>#N/A</v>
      </c>
      <c r="AM80" s="17" t="e">
        <v>#N/A</v>
      </c>
      <c r="AN80" s="17" t="e">
        <v>#N/A</v>
      </c>
      <c r="AO80" s="17" t="e">
        <v>#N/A</v>
      </c>
      <c r="AP80" s="13" t="e">
        <f t="shared" si="258"/>
        <v>#N/A</v>
      </c>
      <c r="AQ80" s="13" t="e">
        <f t="shared" si="317"/>
        <v>#N/A</v>
      </c>
      <c r="AR80" s="13" t="e">
        <f t="shared" si="318"/>
        <v>#N/A</v>
      </c>
      <c r="AS80" s="13" t="e">
        <f t="shared" si="319"/>
        <v>#N/A</v>
      </c>
      <c r="AT80" s="19" t="e">
        <v>#N/A</v>
      </c>
      <c r="AU80" s="17" t="e">
        <v>#N/A</v>
      </c>
      <c r="AV80" s="17" t="e">
        <v>#N/A</v>
      </c>
      <c r="AW80" s="17" t="e">
        <v>#N/A</v>
      </c>
      <c r="AX80" s="17" t="e">
        <v>#N/A</v>
      </c>
      <c r="AY80" s="17" t="e">
        <v>#N/A</v>
      </c>
      <c r="AZ80" s="17" t="e">
        <v>#N/A</v>
      </c>
      <c r="BA80" s="13" t="e">
        <f t="shared" si="320"/>
        <v>#N/A</v>
      </c>
      <c r="BB80" s="13" t="e">
        <f t="shared" si="321"/>
        <v>#N/A</v>
      </c>
      <c r="BC80" s="13" t="e">
        <f t="shared" si="322"/>
        <v>#N/A</v>
      </c>
      <c r="BD80" s="13" t="e">
        <f t="shared" si="323"/>
        <v>#N/A</v>
      </c>
      <c r="BE80" s="13" t="e">
        <f t="shared" si="324"/>
        <v>#N/A</v>
      </c>
      <c r="BF80" s="13" t="e">
        <f t="shared" si="210"/>
        <v>#N/A</v>
      </c>
      <c r="BG80" s="17" t="e">
        <v>#N/A</v>
      </c>
      <c r="BH80" s="17" t="e">
        <v>#N/A</v>
      </c>
      <c r="BI80" s="17" t="e">
        <v>#N/A</v>
      </c>
      <c r="BJ80" s="17" t="e">
        <v>#N/A</v>
      </c>
      <c r="BK80" s="17" t="e">
        <v>#N/A</v>
      </c>
      <c r="BL80" s="17" t="e">
        <v>#N/A</v>
      </c>
      <c r="BM80" s="13" t="e">
        <f t="shared" si="259"/>
        <v>#N/A</v>
      </c>
      <c r="BN80" s="13" t="e">
        <f t="shared" si="325"/>
        <v>#N/A</v>
      </c>
      <c r="BO80" s="13" t="e">
        <f t="shared" si="326"/>
        <v>#N/A</v>
      </c>
      <c r="BP80" s="13" t="e">
        <f t="shared" si="327"/>
        <v>#N/A</v>
      </c>
      <c r="BQ80" s="13" t="e">
        <f t="shared" si="328"/>
        <v>#N/A</v>
      </c>
      <c r="BR80" s="13" t="e">
        <f t="shared" si="217"/>
        <v>#N/A</v>
      </c>
      <c r="BS80" s="17" t="e">
        <v>#N/A</v>
      </c>
      <c r="BT80" s="17" t="e">
        <v>#N/A</v>
      </c>
      <c r="BU80" s="17" t="e">
        <v>#N/A</v>
      </c>
      <c r="BV80" s="17" t="e">
        <v>#N/A</v>
      </c>
      <c r="BW80" s="13" t="e">
        <f t="shared" si="260"/>
        <v>#N/A</v>
      </c>
      <c r="BX80" s="13" t="e">
        <f t="shared" si="329"/>
        <v>#N/A</v>
      </c>
      <c r="BY80" s="13" t="e">
        <f t="shared" si="330"/>
        <v>#N/A</v>
      </c>
      <c r="BZ80" s="13" t="e">
        <f t="shared" si="331"/>
        <v>#N/A</v>
      </c>
      <c r="CA80" s="13" t="e">
        <f t="shared" si="261"/>
        <v>#N/A</v>
      </c>
      <c r="CB80" s="8" t="e">
        <v>#N/A</v>
      </c>
      <c r="CC80" s="8" t="e">
        <v>#N/A</v>
      </c>
      <c r="CD80" s="13" t="e">
        <f t="shared" si="262"/>
        <v>#N/A</v>
      </c>
      <c r="CE80" s="8" t="e">
        <v>#N/A</v>
      </c>
      <c r="CF80" s="8" t="e">
        <v>#N/A</v>
      </c>
      <c r="CG80" s="13" t="e">
        <f t="shared" si="263"/>
        <v>#N/A</v>
      </c>
      <c r="CH80" s="5" t="e">
        <v>#N/A</v>
      </c>
      <c r="CI80" s="5" t="e">
        <f>CH80*VLOOKUP(H80,'R-CPI-U-RS'!$A$44:$O$54,15,FALSE)</f>
        <v>#N/A</v>
      </c>
      <c r="CJ80" s="5">
        <v>59808029</v>
      </c>
      <c r="CK80" s="5">
        <v>56226385</v>
      </c>
      <c r="CL80" s="9">
        <v>19902</v>
      </c>
      <c r="CM80" s="9">
        <v>9579</v>
      </c>
      <c r="CN80" s="9">
        <v>3624</v>
      </c>
      <c r="CO80" s="9">
        <v>2829</v>
      </c>
      <c r="CP80" s="9">
        <v>2304</v>
      </c>
      <c r="CQ80" s="9">
        <v>825</v>
      </c>
      <c r="CR80" s="9">
        <v>507</v>
      </c>
      <c r="CS80" s="9">
        <v>265</v>
      </c>
      <c r="CT80" s="20">
        <v>24857441000</v>
      </c>
      <c r="CU80" s="20">
        <f>CT80*VLOOKUP(H80,'R-CPI-U-RS'!$A$44:$P$54,16,FALSE)</f>
        <v>29328908196.691174</v>
      </c>
      <c r="CV80" s="9">
        <v>1479</v>
      </c>
      <c r="CW80" s="9" t="e">
        <v>#N/A</v>
      </c>
      <c r="CX80" s="9" t="e">
        <v>#N/A</v>
      </c>
      <c r="CY80" s="9" t="e">
        <v>#N/A</v>
      </c>
      <c r="CZ80" s="9" t="e">
        <v>#N/A</v>
      </c>
      <c r="DA80" s="11" t="e">
        <f t="shared" si="264"/>
        <v>#N/A</v>
      </c>
      <c r="DB80" s="11" t="e">
        <f t="shared" si="265"/>
        <v>#N/A</v>
      </c>
      <c r="DC80" s="11" t="e">
        <f t="shared" si="266"/>
        <v>#N/A</v>
      </c>
      <c r="DD80" s="11" t="e">
        <f t="shared" si="267"/>
        <v>#N/A</v>
      </c>
      <c r="DE80" s="9">
        <v>459956</v>
      </c>
      <c r="DF80" s="9">
        <v>360580</v>
      </c>
      <c r="DG80" s="9">
        <v>23</v>
      </c>
      <c r="DH80" s="9">
        <v>105</v>
      </c>
      <c r="DI80" s="9">
        <v>1882</v>
      </c>
      <c r="DJ80" s="9">
        <v>18647</v>
      </c>
      <c r="DK80" s="9">
        <v>51865</v>
      </c>
      <c r="DL80" s="9">
        <v>19524</v>
      </c>
      <c r="DM80" s="9">
        <v>44888</v>
      </c>
      <c r="DN80" s="9">
        <v>53205</v>
      </c>
      <c r="DO80" s="9">
        <v>8928</v>
      </c>
      <c r="DP80" s="9">
        <v>31057</v>
      </c>
      <c r="DQ80" s="9">
        <v>5800</v>
      </c>
      <c r="DR80" s="9">
        <v>24941</v>
      </c>
      <c r="DS80" s="9">
        <v>24067</v>
      </c>
      <c r="DT80" s="9">
        <v>27696</v>
      </c>
      <c r="DU80" s="9">
        <v>8733</v>
      </c>
      <c r="DV80" s="9">
        <v>68991</v>
      </c>
      <c r="DW80" s="9">
        <v>6468</v>
      </c>
      <c r="DX80" s="9">
        <v>43498</v>
      </c>
      <c r="DY80" s="9">
        <v>19617</v>
      </c>
      <c r="DZ80" s="9">
        <v>21</v>
      </c>
      <c r="EA80" s="9">
        <f t="shared" si="336"/>
        <v>70640</v>
      </c>
      <c r="EB80" s="9">
        <f t="shared" si="337"/>
        <v>36857</v>
      </c>
      <c r="EC80" s="9">
        <f t="shared" si="338"/>
        <v>76704</v>
      </c>
      <c r="ED80" s="9">
        <f t="shared" si="339"/>
        <v>77724</v>
      </c>
      <c r="EE80" s="9">
        <f t="shared" si="340"/>
        <v>119499</v>
      </c>
      <c r="EF80" s="9">
        <f t="shared" si="341"/>
        <v>78532</v>
      </c>
      <c r="EG80" s="11">
        <f t="shared" si="342"/>
        <v>0.15357990764333979</v>
      </c>
      <c r="EH80" s="11">
        <f t="shared" si="343"/>
        <v>8.0131577803094212E-2</v>
      </c>
      <c r="EI80" s="11">
        <f t="shared" si="344"/>
        <v>0.16676377740479525</v>
      </c>
      <c r="EJ80" s="11">
        <f t="shared" si="345"/>
        <v>0.16898138082773134</v>
      </c>
      <c r="EK80" s="11">
        <f t="shared" si="346"/>
        <v>0.25980528572298217</v>
      </c>
      <c r="EL80" s="11">
        <f t="shared" si="347"/>
        <v>0.17073807059805721</v>
      </c>
      <c r="EM80" s="9" t="e">
        <v>#N/A</v>
      </c>
      <c r="EN80" s="9" t="e">
        <v>#N/A</v>
      </c>
      <c r="EO80" s="14" t="e">
        <f t="shared" si="268"/>
        <v>#N/A</v>
      </c>
      <c r="EP80" s="9">
        <v>386653</v>
      </c>
      <c r="EQ80" s="9">
        <v>360580</v>
      </c>
      <c r="ER80" s="11">
        <f t="shared" si="218"/>
        <v>6.7432555805851765E-2</v>
      </c>
      <c r="ES80" s="9">
        <v>58363</v>
      </c>
      <c r="ET80" s="9" t="e">
        <v>#N/A</v>
      </c>
      <c r="EU80" s="9" t="e">
        <v>#N/A</v>
      </c>
      <c r="EV80" s="9" t="e">
        <v>#N/A</v>
      </c>
      <c r="EW80" s="9" t="e">
        <v>#N/A</v>
      </c>
      <c r="EX80" s="9" t="e">
        <v>#N/A</v>
      </c>
      <c r="EY80" s="9" t="e">
        <v>#N/A</v>
      </c>
      <c r="EZ80" s="13" t="e">
        <f t="shared" si="269"/>
        <v>#N/A</v>
      </c>
      <c r="FA80" s="13" t="e">
        <f t="shared" si="270"/>
        <v>#N/A</v>
      </c>
      <c r="FB80" s="13" t="e">
        <f t="shared" si="271"/>
        <v>#N/A</v>
      </c>
      <c r="FC80" s="13" t="e">
        <f t="shared" si="272"/>
        <v>#N/A</v>
      </c>
      <c r="FD80" s="13" t="e">
        <f t="shared" si="273"/>
        <v>#N/A</v>
      </c>
      <c r="FE80" s="13" t="e">
        <f t="shared" si="274"/>
        <v>#N/A</v>
      </c>
      <c r="FF80" s="9">
        <v>151</v>
      </c>
      <c r="FG80" s="9">
        <v>34563</v>
      </c>
      <c r="FH80" s="9">
        <v>3165</v>
      </c>
      <c r="FI80" s="9">
        <v>12831</v>
      </c>
      <c r="FJ80" s="9">
        <v>477</v>
      </c>
      <c r="FK80" s="9">
        <f t="shared" si="219"/>
        <v>34714</v>
      </c>
      <c r="FL80" s="9">
        <f t="shared" si="220"/>
        <v>15996</v>
      </c>
      <c r="FM80" s="9">
        <f t="shared" si="221"/>
        <v>477</v>
      </c>
      <c r="FN80" s="9">
        <v>187287</v>
      </c>
      <c r="FO80" s="9">
        <v>67864</v>
      </c>
      <c r="FP80" s="9">
        <v>282603</v>
      </c>
      <c r="FQ80" s="9">
        <f t="shared" si="222"/>
        <v>119423</v>
      </c>
      <c r="FR80" s="8" t="e">
        <v>#N/A</v>
      </c>
      <c r="FS80" s="8" t="e">
        <v>#N/A</v>
      </c>
      <c r="FT80" s="13" t="e">
        <f t="shared" si="275"/>
        <v>#N/A</v>
      </c>
      <c r="FU80" s="8" t="e">
        <v>#N/A</v>
      </c>
      <c r="FV80" s="8" t="e">
        <v>#N/A</v>
      </c>
      <c r="FW80" s="8" t="e">
        <v>#N/A</v>
      </c>
      <c r="FX80" s="13" t="e">
        <f t="shared" si="276"/>
        <v>#N/A</v>
      </c>
      <c r="FY80" s="13" t="e">
        <f t="shared" si="277"/>
        <v>#N/A</v>
      </c>
      <c r="FZ80" s="17" t="e">
        <v>#N/A</v>
      </c>
      <c r="GA80" s="17" t="e">
        <v>#N/A</v>
      </c>
      <c r="GB80" s="17" t="e">
        <v>#N/A</v>
      </c>
      <c r="GC80" s="17" t="e">
        <v>#N/A</v>
      </c>
      <c r="GD80" s="17" t="e">
        <v>#N/A</v>
      </c>
      <c r="GE80" s="13" t="e">
        <f t="shared" si="223"/>
        <v>#N/A</v>
      </c>
      <c r="GF80" s="13" t="e">
        <f t="shared" si="224"/>
        <v>#N/A</v>
      </c>
      <c r="GG80" s="13" t="e">
        <f t="shared" si="225"/>
        <v>#N/A</v>
      </c>
      <c r="GH80" s="13" t="e">
        <f t="shared" si="226"/>
        <v>#N/A</v>
      </c>
      <c r="GI80" s="13" t="e">
        <f t="shared" si="227"/>
        <v>#N/A</v>
      </c>
      <c r="GJ80" t="e">
        <v>#N/A</v>
      </c>
      <c r="GK80" s="8" t="e">
        <v>#N/A</v>
      </c>
      <c r="GL80" s="8" t="e">
        <v>#N/A</v>
      </c>
      <c r="GM80" s="8" t="e">
        <v>#N/A</v>
      </c>
      <c r="GN80" s="8" t="e">
        <v>#N/A</v>
      </c>
      <c r="GO80" s="8" t="e">
        <v>#N/A</v>
      </c>
      <c r="GP80" s="13" t="e">
        <f t="shared" si="278"/>
        <v>#N/A</v>
      </c>
      <c r="GQ80" s="13" t="e">
        <f t="shared" si="279"/>
        <v>#N/A</v>
      </c>
      <c r="GR80" s="13" t="e">
        <f t="shared" si="280"/>
        <v>#N/A</v>
      </c>
      <c r="GS80" s="13" t="e">
        <f t="shared" si="281"/>
        <v>#N/A</v>
      </c>
      <c r="GT80" s="13" t="e">
        <f t="shared" si="282"/>
        <v>#N/A</v>
      </c>
      <c r="GU80" s="21">
        <v>193359.97967421601</v>
      </c>
      <c r="GV80" s="21">
        <f>GU80*VLOOKUP(H80,'R-CPI-U-RS'!$A$44:$O$54,15,FALSE)</f>
        <v>234845.03833856332</v>
      </c>
      <c r="GW80" s="9">
        <v>1235</v>
      </c>
      <c r="GX80" s="9">
        <v>26</v>
      </c>
      <c r="GY80" s="9">
        <v>3</v>
      </c>
      <c r="GZ80" s="9">
        <v>0</v>
      </c>
      <c r="HA80" s="9">
        <f t="shared" si="228"/>
        <v>29</v>
      </c>
      <c r="HB80" s="8" t="e">
        <v>#N/A</v>
      </c>
      <c r="HC80" s="8" t="e">
        <v>#N/A</v>
      </c>
      <c r="HD80" s="8" t="e">
        <v>#N/A</v>
      </c>
      <c r="HE80" s="8" t="e">
        <v>#N/A</v>
      </c>
      <c r="HF80" s="8" t="e">
        <v>#N/A</v>
      </c>
      <c r="HG80" s="13" t="e">
        <f t="shared" si="283"/>
        <v>#N/A</v>
      </c>
      <c r="HH80" s="13" t="e">
        <f t="shared" si="332"/>
        <v>#N/A</v>
      </c>
      <c r="HI80" s="13" t="e">
        <f t="shared" si="333"/>
        <v>#N/A</v>
      </c>
      <c r="HJ80" s="13" t="e">
        <f t="shared" si="334"/>
        <v>#N/A</v>
      </c>
      <c r="HK80" s="13" t="e">
        <f t="shared" si="335"/>
        <v>#N/A</v>
      </c>
      <c r="HL80" s="5" t="e">
        <v>#N/A</v>
      </c>
      <c r="HM80" s="5" t="e">
        <f>HL80*VLOOKUP(H80,'R-CPI-U-RS'!$A$44:$O$54,15,FALSE)</f>
        <v>#N/A</v>
      </c>
      <c r="HN80" s="17" t="e">
        <v>#N/A</v>
      </c>
      <c r="HO80" s="17" t="e">
        <v>#N/A</v>
      </c>
      <c r="HP80" s="17" t="e">
        <v>#N/A</v>
      </c>
      <c r="HQ80" s="17" t="e">
        <v>#N/A</v>
      </c>
      <c r="HR80" s="17" t="e">
        <v>#N/A</v>
      </c>
      <c r="HS80" s="17" t="e">
        <v>#N/A</v>
      </c>
      <c r="HT80" s="13" t="e">
        <f t="shared" si="284"/>
        <v>#N/A</v>
      </c>
      <c r="HU80" s="13" t="e">
        <f t="shared" si="285"/>
        <v>#N/A</v>
      </c>
      <c r="HV80" s="13" t="e">
        <f t="shared" si="286"/>
        <v>#N/A</v>
      </c>
      <c r="HW80" s="13" t="e">
        <f t="shared" si="287"/>
        <v>#N/A</v>
      </c>
      <c r="HX80" s="13" t="e">
        <f t="shared" si="288"/>
        <v>#N/A</v>
      </c>
      <c r="HY80" s="13" t="e">
        <f t="shared" si="289"/>
        <v>#N/A</v>
      </c>
      <c r="HZ80" s="13" t="e">
        <v>#N/A</v>
      </c>
      <c r="IA80" s="17" t="e">
        <v>#N/A</v>
      </c>
      <c r="IB80" s="17" t="e">
        <v>#N/A</v>
      </c>
      <c r="IC80" s="17" t="e">
        <v>#N/A</v>
      </c>
      <c r="ID80" s="17" t="e">
        <v>#N/A</v>
      </c>
      <c r="IE80" s="17" t="e">
        <v>#N/A</v>
      </c>
      <c r="IF80" s="17" t="e">
        <v>#N/A</v>
      </c>
      <c r="IG80" s="13" t="e">
        <f t="shared" si="290"/>
        <v>#N/A</v>
      </c>
      <c r="IH80" s="13" t="e">
        <f t="shared" si="291"/>
        <v>#N/A</v>
      </c>
      <c r="II80" s="13" t="e">
        <f t="shared" si="292"/>
        <v>#N/A</v>
      </c>
      <c r="IJ80" s="13" t="e">
        <f t="shared" si="293"/>
        <v>#N/A</v>
      </c>
      <c r="IK80" s="13" t="e">
        <f t="shared" si="294"/>
        <v>#N/A</v>
      </c>
      <c r="IL80" s="13" t="e">
        <f t="shared" si="295"/>
        <v>#N/A</v>
      </c>
      <c r="IM80" s="13" t="e">
        <v>#N/A</v>
      </c>
      <c r="IN80" s="17" t="e">
        <v>#N/A</v>
      </c>
      <c r="IO80" s="17" t="e">
        <v>#N/A</v>
      </c>
      <c r="IP80" s="17" t="e">
        <v>#N/A</v>
      </c>
      <c r="IQ80" s="17" t="e">
        <v>#N/A</v>
      </c>
      <c r="IR80" s="17" t="e">
        <v>#N/A</v>
      </c>
      <c r="IS80" s="17" t="e">
        <v>#N/A</v>
      </c>
      <c r="IT80" s="17" t="e">
        <v>#N/A</v>
      </c>
      <c r="IU80" s="13" t="e">
        <f t="shared" si="296"/>
        <v>#N/A</v>
      </c>
      <c r="IV80" s="13" t="e">
        <f t="shared" si="297"/>
        <v>#N/A</v>
      </c>
      <c r="IW80" s="13" t="e">
        <f t="shared" si="298"/>
        <v>#N/A</v>
      </c>
      <c r="IX80" s="13" t="e">
        <f t="shared" si="299"/>
        <v>#N/A</v>
      </c>
      <c r="IY80" s="13" t="e">
        <f t="shared" si="300"/>
        <v>#N/A</v>
      </c>
      <c r="IZ80" s="13" t="e">
        <f t="shared" si="301"/>
        <v>#N/A</v>
      </c>
      <c r="JA80" s="17" t="e">
        <v>#N/A</v>
      </c>
      <c r="JB80" s="17" t="e">
        <v>#N/A</v>
      </c>
      <c r="JC80" s="17" t="e">
        <v>#N/A</v>
      </c>
      <c r="JD80" s="17" t="e">
        <v>#N/A</v>
      </c>
      <c r="JE80" s="17" t="e">
        <v>#N/A</v>
      </c>
      <c r="JF80" s="17" t="e">
        <v>#N/A</v>
      </c>
      <c r="JG80" s="17" t="e">
        <v>#N/A</v>
      </c>
      <c r="JH80" s="13" t="e">
        <f t="shared" si="229"/>
        <v>#N/A</v>
      </c>
      <c r="JI80" s="13" t="e">
        <f t="shared" si="230"/>
        <v>#N/A</v>
      </c>
      <c r="JJ80" s="13" t="e">
        <f t="shared" si="231"/>
        <v>#N/A</v>
      </c>
      <c r="JK80" s="13" t="e">
        <f t="shared" si="232"/>
        <v>#N/A</v>
      </c>
      <c r="JL80" s="13" t="e">
        <f t="shared" si="233"/>
        <v>#N/A</v>
      </c>
      <c r="JM80" s="13" t="e">
        <f t="shared" si="234"/>
        <v>#N/A</v>
      </c>
      <c r="JN80" s="1">
        <v>124</v>
      </c>
      <c r="JO80" s="1">
        <v>70</v>
      </c>
      <c r="JP80" s="1">
        <v>17</v>
      </c>
      <c r="JQ80" s="1">
        <v>32</v>
      </c>
      <c r="JR80" s="1">
        <v>1</v>
      </c>
      <c r="JS80" s="1">
        <v>2</v>
      </c>
      <c r="JT80" s="11">
        <f t="shared" si="235"/>
        <v>0.56451612903225812</v>
      </c>
      <c r="JU80" s="11">
        <f t="shared" si="236"/>
        <v>0.13709677419354838</v>
      </c>
      <c r="JV80" s="11">
        <f t="shared" si="237"/>
        <v>0.25806451612903225</v>
      </c>
      <c r="JW80" s="11">
        <f t="shared" si="238"/>
        <v>8.0645161290322578E-3</v>
      </c>
      <c r="JX80" s="11">
        <f t="shared" si="239"/>
        <v>1.6129032258064516E-2</v>
      </c>
      <c r="JY80" s="29">
        <f>(JN80/J80)*100000</f>
        <v>15.838629907420653</v>
      </c>
      <c r="JZ80" s="9">
        <v>8224515</v>
      </c>
      <c r="KA80" s="9"/>
      <c r="KB80" s="9">
        <v>486912</v>
      </c>
      <c r="KC80" s="9"/>
      <c r="KD80" s="9"/>
      <c r="KE80" s="9"/>
      <c r="KF80" s="9"/>
      <c r="KG80" s="9"/>
      <c r="KH80" s="9">
        <f t="shared" si="240"/>
        <v>0</v>
      </c>
      <c r="KI80" s="9">
        <f t="shared" si="241"/>
        <v>486912</v>
      </c>
      <c r="KJ80" s="9">
        <f t="shared" si="242"/>
        <v>8711427</v>
      </c>
      <c r="KK80" t="e">
        <v>#N/A</v>
      </c>
      <c r="KL80" s="8" t="e">
        <v>#N/A</v>
      </c>
      <c r="KM80" s="8" t="e">
        <v>#N/A</v>
      </c>
      <c r="KN80" s="8" t="e">
        <v>#N/A</v>
      </c>
      <c r="KO80" s="8" t="e">
        <v>#N/A</v>
      </c>
      <c r="KP80" s="8" t="e">
        <v>#N/A</v>
      </c>
      <c r="KQ80" s="8" t="e">
        <v>#N/A</v>
      </c>
      <c r="KR80" s="8" t="e">
        <v>#N/A</v>
      </c>
      <c r="KS80" s="8" t="e">
        <v>#N/A</v>
      </c>
      <c r="KT80" s="13" t="e">
        <f t="shared" si="302"/>
        <v>#N/A</v>
      </c>
      <c r="KU80" s="13" t="e">
        <f t="shared" si="303"/>
        <v>#N/A</v>
      </c>
      <c r="KV80" s="13" t="e">
        <f t="shared" si="304"/>
        <v>#N/A</v>
      </c>
      <c r="KW80" s="13" t="e">
        <f t="shared" si="305"/>
        <v>#N/A</v>
      </c>
      <c r="KX80" s="17" t="e">
        <v>#N/A</v>
      </c>
      <c r="KY80" s="15" t="e">
        <f t="shared" si="306"/>
        <v>#N/A</v>
      </c>
      <c r="KZ80" s="8" t="e">
        <v>#N/A</v>
      </c>
      <c r="LA80" s="8" t="e">
        <v>#N/A</v>
      </c>
      <c r="LB80" s="8" t="e">
        <v>#N/A</v>
      </c>
      <c r="LC80" s="8" t="e">
        <v>#N/A</v>
      </c>
      <c r="LD80" s="8" t="e">
        <v>#N/A</v>
      </c>
      <c r="LE80" s="8" t="e">
        <v>#N/A</v>
      </c>
      <c r="LF80" s="13" t="e">
        <f t="shared" si="307"/>
        <v>#N/A</v>
      </c>
      <c r="LG80" s="13" t="e">
        <f t="shared" si="308"/>
        <v>#N/A</v>
      </c>
      <c r="LH80" s="13" t="e">
        <f t="shared" si="309"/>
        <v>#N/A</v>
      </c>
      <c r="LI80" s="13" t="e">
        <f t="shared" si="310"/>
        <v>#N/A</v>
      </c>
      <c r="LJ80" s="13" t="e">
        <f t="shared" si="311"/>
        <v>#N/A</v>
      </c>
      <c r="LK80" s="17" t="e">
        <v>#N/A</v>
      </c>
      <c r="LL80" s="17" t="e">
        <v>#N/A</v>
      </c>
      <c r="LM80" s="13" t="e">
        <f t="shared" si="195"/>
        <v>#N/A</v>
      </c>
      <c r="LN80" s="27" t="e">
        <v>#N/A</v>
      </c>
      <c r="LO80" s="27" t="e">
        <v>#N/A</v>
      </c>
      <c r="LP80" s="27" t="e">
        <v>#N/A</v>
      </c>
      <c r="LQ80" s="27" t="e">
        <v>#N/A</v>
      </c>
      <c r="LR80" s="27" t="e">
        <v>#N/A</v>
      </c>
      <c r="LS80" s="11" t="e">
        <f t="shared" si="312"/>
        <v>#N/A</v>
      </c>
      <c r="LT80" s="11" t="e">
        <f t="shared" si="313"/>
        <v>#N/A</v>
      </c>
      <c r="LU80" s="11" t="e">
        <f t="shared" si="314"/>
        <v>#N/A</v>
      </c>
      <c r="LV80" s="11" t="e">
        <f t="shared" si="315"/>
        <v>#N/A</v>
      </c>
      <c r="LW80" s="11" t="e">
        <f t="shared" si="316"/>
        <v>#N/A</v>
      </c>
      <c r="LX80" s="25">
        <v>380.79951881400001</v>
      </c>
      <c r="LY80" s="25">
        <v>282.57760506689999</v>
      </c>
      <c r="LZ80" s="25">
        <v>98.221913747100004</v>
      </c>
      <c r="MA80" s="25">
        <v>2056.11866957857</v>
      </c>
      <c r="MB80" s="22">
        <v>0.74206397620193398</v>
      </c>
      <c r="MC80" s="22">
        <v>0.98367240593177996</v>
      </c>
      <c r="MD80" s="1">
        <v>366</v>
      </c>
      <c r="ME80" s="1">
        <v>119</v>
      </c>
      <c r="MF80" s="1">
        <v>244</v>
      </c>
      <c r="MG80" s="1">
        <v>3</v>
      </c>
      <c r="MH80" s="1">
        <v>0</v>
      </c>
      <c r="MI80" s="1">
        <v>0</v>
      </c>
      <c r="MJ80" s="11">
        <f t="shared" si="243"/>
        <v>0.3251366120218579</v>
      </c>
      <c r="MK80" s="11">
        <f t="shared" si="244"/>
        <v>0.66666666666666663</v>
      </c>
      <c r="ML80" s="11">
        <f t="shared" si="245"/>
        <v>8.1967213114754103E-3</v>
      </c>
      <c r="MM80" s="11">
        <f t="shared" si="246"/>
        <v>0</v>
      </c>
      <c r="MN80" s="11">
        <f t="shared" si="247"/>
        <v>0</v>
      </c>
      <c r="MO80" s="26" t="e">
        <v>#N/A</v>
      </c>
      <c r="MP80" s="26" t="e">
        <v>#N/A</v>
      </c>
      <c r="MQ80" s="26" t="e">
        <v>#N/A</v>
      </c>
      <c r="MR80" s="26" t="e">
        <v>#N/A</v>
      </c>
      <c r="MS80" s="9">
        <v>2366254.95680633</v>
      </c>
      <c r="MT80" s="9">
        <v>115808.5527</v>
      </c>
      <c r="MU80" s="9">
        <v>373143.18</v>
      </c>
      <c r="MV80" s="9">
        <v>1079640.92000003</v>
      </c>
      <c r="MW80" s="9">
        <v>3934847.6095063598</v>
      </c>
      <c r="MX80" s="13">
        <v>6.6000000000000003E-2</v>
      </c>
      <c r="MY80" s="13">
        <v>0.1105</v>
      </c>
      <c r="MZ80" s="13">
        <v>0.17749999999999999</v>
      </c>
      <c r="NA80" s="13">
        <v>0.1125</v>
      </c>
      <c r="NB80" s="13">
        <v>0.36349999999999993</v>
      </c>
      <c r="NC80" s="8">
        <v>1644</v>
      </c>
      <c r="ND80" s="8">
        <v>2306</v>
      </c>
      <c r="NE80" s="8">
        <v>758</v>
      </c>
      <c r="NF80" s="8">
        <v>1133</v>
      </c>
      <c r="NG80" s="8">
        <v>3715</v>
      </c>
      <c r="NH80" s="38">
        <f t="shared" si="248"/>
        <v>0.17203850983675179</v>
      </c>
      <c r="NI80" s="38">
        <f t="shared" si="249"/>
        <v>0.24131435747174551</v>
      </c>
      <c r="NJ80" s="38">
        <f t="shared" si="250"/>
        <v>7.9321892005023029E-2</v>
      </c>
      <c r="NK80" s="38">
        <f t="shared" si="251"/>
        <v>0.11856425282544998</v>
      </c>
      <c r="NL80" s="38">
        <f t="shared" si="252"/>
        <v>0.38876098786102969</v>
      </c>
      <c r="NM80" s="8" t="e">
        <v>#N/A</v>
      </c>
      <c r="NN80" s="8" t="e">
        <v>#N/A</v>
      </c>
      <c r="NO80" s="11" t="e">
        <f t="shared" si="253"/>
        <v>#N/A</v>
      </c>
      <c r="NP80" s="13">
        <v>0.23899999999999999</v>
      </c>
      <c r="NQ80" s="13">
        <v>0.27200000000000002</v>
      </c>
      <c r="NR80" s="13" t="e">
        <v>#N/A</v>
      </c>
      <c r="NS80" s="9">
        <v>724</v>
      </c>
      <c r="NT80" s="39">
        <v>94.338149999999999</v>
      </c>
      <c r="NU80" s="8">
        <v>2470</v>
      </c>
      <c r="NV80" s="16">
        <v>322.13596000000001</v>
      </c>
      <c r="NW80" s="8" t="e">
        <v>#N/A</v>
      </c>
      <c r="NX80" s="25" t="e">
        <v>#N/A</v>
      </c>
      <c r="NY80" s="39" t="e">
        <v>#N/A</v>
      </c>
    </row>
    <row r="81" spans="1:389" x14ac:dyDescent="0.25">
      <c r="A81" s="3" t="s">
        <v>51</v>
      </c>
      <c r="B81" s="3" t="s">
        <v>6</v>
      </c>
      <c r="C81" s="3" t="s">
        <v>82</v>
      </c>
      <c r="D81" s="3" t="s">
        <v>98</v>
      </c>
      <c r="E81" s="3" t="s">
        <v>27</v>
      </c>
      <c r="F81" s="3" t="s">
        <v>28</v>
      </c>
      <c r="G81" s="3">
        <v>21111</v>
      </c>
      <c r="H81" s="3">
        <v>2021</v>
      </c>
      <c r="I81" s="3" t="str">
        <f t="shared" si="216"/>
        <v>Sum of 2021</v>
      </c>
      <c r="J81" s="8">
        <v>777624</v>
      </c>
      <c r="K81" s="8">
        <v>777874</v>
      </c>
      <c r="L81" s="8">
        <v>171415</v>
      </c>
      <c r="M81" s="8">
        <v>180060</v>
      </c>
      <c r="N81" s="8">
        <v>294431</v>
      </c>
      <c r="O81" s="8">
        <v>131968</v>
      </c>
      <c r="P81" s="13">
        <f t="shared" si="254"/>
        <v>0.22036345217863046</v>
      </c>
      <c r="Q81" s="13">
        <f t="shared" si="255"/>
        <v>0.23147707726444128</v>
      </c>
      <c r="R81" s="13">
        <f t="shared" si="256"/>
        <v>0.37850731609489452</v>
      </c>
      <c r="S81" s="13">
        <f t="shared" si="257"/>
        <v>0.16965215446203369</v>
      </c>
      <c r="T81" s="15">
        <v>38.5</v>
      </c>
      <c r="U81" s="15">
        <v>37</v>
      </c>
      <c r="V81" s="15">
        <v>40.200000000000003</v>
      </c>
      <c r="W81" s="17">
        <v>501873</v>
      </c>
      <c r="X81" s="17">
        <v>155429</v>
      </c>
      <c r="Y81" s="17">
        <v>21360</v>
      </c>
      <c r="Z81" s="17">
        <v>3071</v>
      </c>
      <c r="AA81" s="17">
        <v>45187</v>
      </c>
      <c r="AB81" s="17">
        <v>50954</v>
      </c>
      <c r="AC81" s="17">
        <v>276001</v>
      </c>
      <c r="AD81" s="13">
        <f t="shared" si="203"/>
        <v>0.64518546705507573</v>
      </c>
      <c r="AE81" s="13">
        <f t="shared" si="204"/>
        <v>0.19981256604540068</v>
      </c>
      <c r="AF81" s="13">
        <f t="shared" si="205"/>
        <v>2.7459460015375241E-2</v>
      </c>
      <c r="AG81" s="13">
        <f t="shared" si="206"/>
        <v>3.9479401548322733E-3</v>
      </c>
      <c r="AH81" s="13">
        <f t="shared" si="207"/>
        <v>5.8090384818106786E-2</v>
      </c>
      <c r="AI81" s="13">
        <f t="shared" si="208"/>
        <v>6.5504181911209269E-2</v>
      </c>
      <c r="AJ81" s="13">
        <f t="shared" si="209"/>
        <v>0.35481453294492427</v>
      </c>
      <c r="AK81" s="17">
        <v>331104</v>
      </c>
      <c r="AL81" s="17">
        <v>107957</v>
      </c>
      <c r="AM81" s="17">
        <v>116522</v>
      </c>
      <c r="AN81" s="17">
        <v>47442</v>
      </c>
      <c r="AO81" s="17">
        <v>59183</v>
      </c>
      <c r="AP81" s="13">
        <f t="shared" si="258"/>
        <v>0.32605163332366871</v>
      </c>
      <c r="AQ81" s="13">
        <f t="shared" si="317"/>
        <v>0.35191963854257274</v>
      </c>
      <c r="AR81" s="13">
        <f t="shared" si="318"/>
        <v>0.14328428530008699</v>
      </c>
      <c r="AS81" s="13">
        <f t="shared" si="319"/>
        <v>0.17874444283367161</v>
      </c>
      <c r="AT81" s="19">
        <v>2.2999999999999998</v>
      </c>
      <c r="AU81" s="17">
        <v>731191</v>
      </c>
      <c r="AV81" s="17">
        <v>649587</v>
      </c>
      <c r="AW81" s="17">
        <v>35841</v>
      </c>
      <c r="AX81" s="17">
        <v>19878</v>
      </c>
      <c r="AY81" s="17">
        <v>11413</v>
      </c>
      <c r="AZ81" s="17">
        <v>14472</v>
      </c>
      <c r="BA81" s="13">
        <f t="shared" si="320"/>
        <v>0.88839578167674382</v>
      </c>
      <c r="BB81" s="13">
        <f t="shared" si="321"/>
        <v>4.9017288232486453E-2</v>
      </c>
      <c r="BC81" s="13">
        <f t="shared" si="322"/>
        <v>2.7185783194815034E-2</v>
      </c>
      <c r="BD81" s="13">
        <f t="shared" si="323"/>
        <v>1.5608780742651374E-2</v>
      </c>
      <c r="BE81" s="13">
        <f t="shared" si="324"/>
        <v>1.979236615330331E-2</v>
      </c>
      <c r="BF81" s="13">
        <f t="shared" si="210"/>
        <v>0.11160421832325616</v>
      </c>
      <c r="BG81" s="17">
        <v>766633</v>
      </c>
      <c r="BH81" s="17">
        <v>655176</v>
      </c>
      <c r="BI81" s="17">
        <v>74731</v>
      </c>
      <c r="BJ81" s="17">
        <v>11897</v>
      </c>
      <c r="BK81" s="17">
        <v>21400</v>
      </c>
      <c r="BL81" s="17">
        <v>3429</v>
      </c>
      <c r="BM81" s="13">
        <f t="shared" si="259"/>
        <v>0.85461492004648898</v>
      </c>
      <c r="BN81" s="13">
        <f t="shared" si="325"/>
        <v>9.7479498012738822E-2</v>
      </c>
      <c r="BO81" s="13">
        <f t="shared" si="326"/>
        <v>1.5518507551853364E-2</v>
      </c>
      <c r="BP81" s="13">
        <f t="shared" si="327"/>
        <v>2.7914269278781371E-2</v>
      </c>
      <c r="BQ81" s="13">
        <f t="shared" si="328"/>
        <v>4.472805110137445E-3</v>
      </c>
      <c r="BR81" s="13">
        <f t="shared" si="217"/>
        <v>0.14538507995351102</v>
      </c>
      <c r="BS81" s="17">
        <v>506122</v>
      </c>
      <c r="BT81" s="17">
        <v>193608</v>
      </c>
      <c r="BU81" s="17">
        <v>6115</v>
      </c>
      <c r="BV81" s="17">
        <v>72029</v>
      </c>
      <c r="BW81" s="13">
        <f t="shared" si="260"/>
        <v>0.65064779128753503</v>
      </c>
      <c r="BX81" s="13">
        <f t="shared" si="329"/>
        <v>0.24889377971239557</v>
      </c>
      <c r="BY81" s="13">
        <f t="shared" si="330"/>
        <v>7.861170318072078E-3</v>
      </c>
      <c r="BZ81" s="13">
        <f t="shared" si="331"/>
        <v>9.2597258681997335E-2</v>
      </c>
      <c r="CA81" s="13">
        <f t="shared" si="261"/>
        <v>0.34935220871246497</v>
      </c>
      <c r="CB81" s="8">
        <v>762483</v>
      </c>
      <c r="CC81" s="8">
        <v>107073</v>
      </c>
      <c r="CD81" s="13">
        <f t="shared" si="262"/>
        <v>0.14042673738299738</v>
      </c>
      <c r="CE81" s="8">
        <v>168543</v>
      </c>
      <c r="CF81" s="8">
        <v>33654</v>
      </c>
      <c r="CG81" s="13">
        <f t="shared" si="263"/>
        <v>0.19967604706217404</v>
      </c>
      <c r="CH81" s="5">
        <v>60561</v>
      </c>
      <c r="CI81" s="5">
        <f>CH81*VLOOKUP(H81,'R-CPI-U-RS'!$A$44:$O$54,15,FALSE)</f>
        <v>70163.984218436875</v>
      </c>
      <c r="CJ81" s="5">
        <v>64241491</v>
      </c>
      <c r="CK81" s="5">
        <v>58750223</v>
      </c>
      <c r="CL81" s="9">
        <v>20123</v>
      </c>
      <c r="CM81" s="9">
        <v>10068</v>
      </c>
      <c r="CN81" s="9">
        <v>3690</v>
      </c>
      <c r="CO81" s="9">
        <v>2675</v>
      </c>
      <c r="CP81" s="9">
        <v>2250</v>
      </c>
      <c r="CQ81" s="9">
        <v>735</v>
      </c>
      <c r="CR81" s="9">
        <v>483</v>
      </c>
      <c r="CS81" s="9">
        <v>257</v>
      </c>
      <c r="CT81" s="20">
        <v>26281036000</v>
      </c>
      <c r="CU81" s="20">
        <f>CT81*VLOOKUP(H81,'R-CPI-U-RS'!$A$44:$P$54,16,FALSE)</f>
        <v>29579332351.703411</v>
      </c>
      <c r="CV81" s="9">
        <v>1825</v>
      </c>
      <c r="CW81" s="9">
        <v>621301</v>
      </c>
      <c r="CX81" s="9">
        <v>83778</v>
      </c>
      <c r="CY81" s="9">
        <v>31738</v>
      </c>
      <c r="CZ81" s="9">
        <v>24736</v>
      </c>
      <c r="DA81" s="11">
        <f t="shared" si="264"/>
        <v>0.81583422296281416</v>
      </c>
      <c r="DB81" s="11">
        <f t="shared" si="265"/>
        <v>0.11000941497177479</v>
      </c>
      <c r="DC81" s="11">
        <f t="shared" si="266"/>
        <v>4.1675365995538068E-2</v>
      </c>
      <c r="DD81" s="11">
        <f t="shared" si="267"/>
        <v>3.2480996069873008E-2</v>
      </c>
      <c r="DE81" s="9">
        <v>445496</v>
      </c>
      <c r="DF81" s="9">
        <v>369522</v>
      </c>
      <c r="DG81" s="9">
        <v>17</v>
      </c>
      <c r="DH81" s="9">
        <v>118</v>
      </c>
      <c r="DI81" s="9">
        <v>1908</v>
      </c>
      <c r="DJ81" s="9">
        <v>18056</v>
      </c>
      <c r="DK81" s="9">
        <v>52234</v>
      </c>
      <c r="DL81" s="9">
        <v>19157</v>
      </c>
      <c r="DM81" s="9">
        <v>43221</v>
      </c>
      <c r="DN81" s="9">
        <v>54776</v>
      </c>
      <c r="DO81" s="9">
        <v>8273</v>
      </c>
      <c r="DP81" s="9">
        <v>30613</v>
      </c>
      <c r="DQ81" s="9">
        <v>5410</v>
      </c>
      <c r="DR81" s="9">
        <v>24606</v>
      </c>
      <c r="DS81" s="9">
        <v>25766</v>
      </c>
      <c r="DT81" s="9">
        <v>26611</v>
      </c>
      <c r="DU81" s="9">
        <v>9039</v>
      </c>
      <c r="DV81" s="9">
        <v>67339</v>
      </c>
      <c r="DW81" s="9">
        <v>5075</v>
      </c>
      <c r="DX81" s="9">
        <v>35685</v>
      </c>
      <c r="DY81" s="9">
        <v>17582</v>
      </c>
      <c r="DZ81" s="9">
        <v>10</v>
      </c>
      <c r="EA81" s="9">
        <f t="shared" si="336"/>
        <v>70425</v>
      </c>
      <c r="EB81" s="9">
        <f t="shared" si="337"/>
        <v>36023</v>
      </c>
      <c r="EC81" s="9">
        <f t="shared" si="338"/>
        <v>76983</v>
      </c>
      <c r="ED81" s="9">
        <f t="shared" si="339"/>
        <v>76378</v>
      </c>
      <c r="EE81" s="9">
        <f t="shared" si="340"/>
        <v>119062</v>
      </c>
      <c r="EF81" s="9">
        <f t="shared" si="341"/>
        <v>66625</v>
      </c>
      <c r="EG81" s="11">
        <f t="shared" si="342"/>
        <v>0.15808222744985365</v>
      </c>
      <c r="EH81" s="11">
        <f t="shared" si="343"/>
        <v>8.0860434212652862E-2</v>
      </c>
      <c r="EI81" s="11">
        <f t="shared" si="344"/>
        <v>0.1728028983425216</v>
      </c>
      <c r="EJ81" s="11">
        <f t="shared" si="345"/>
        <v>0.17144486145779086</v>
      </c>
      <c r="EK81" s="11">
        <f t="shared" si="346"/>
        <v>0.26725716953687573</v>
      </c>
      <c r="EL81" s="11">
        <f t="shared" si="347"/>
        <v>0.14955240900030528</v>
      </c>
      <c r="EM81" s="9">
        <v>626024</v>
      </c>
      <c r="EN81" s="9">
        <v>403215</v>
      </c>
      <c r="EO81" s="14">
        <f t="shared" si="268"/>
        <v>0.64408872503290604</v>
      </c>
      <c r="EP81" s="9">
        <v>387503</v>
      </c>
      <c r="EQ81" s="9">
        <v>369522</v>
      </c>
      <c r="ER81" s="11">
        <f t="shared" si="218"/>
        <v>4.6402221402156885E-2</v>
      </c>
      <c r="ES81" s="9">
        <v>62676</v>
      </c>
      <c r="ET81" s="9">
        <v>540154</v>
      </c>
      <c r="EU81" s="9">
        <v>45730</v>
      </c>
      <c r="EV81" s="9">
        <v>149820</v>
      </c>
      <c r="EW81" s="9">
        <v>146215</v>
      </c>
      <c r="EX81" s="9">
        <v>85106</v>
      </c>
      <c r="EY81" s="9">
        <v>113283</v>
      </c>
      <c r="EZ81" s="13">
        <f t="shared" si="269"/>
        <v>8.4661041110498117E-2</v>
      </c>
      <c r="FA81" s="13">
        <f t="shared" si="270"/>
        <v>0.27736534395746398</v>
      </c>
      <c r="FB81" s="13">
        <f t="shared" si="271"/>
        <v>0.27069132136390733</v>
      </c>
      <c r="FC81" s="13">
        <f t="shared" si="272"/>
        <v>0.15755877027662482</v>
      </c>
      <c r="FD81" s="13">
        <f t="shared" si="273"/>
        <v>0.20972352329150576</v>
      </c>
      <c r="FE81" s="13">
        <f t="shared" si="274"/>
        <v>0.36728229356813058</v>
      </c>
      <c r="FF81" s="9">
        <v>136</v>
      </c>
      <c r="FG81" s="9">
        <v>35730</v>
      </c>
      <c r="FH81" s="9">
        <v>2785</v>
      </c>
      <c r="FI81" s="9">
        <v>12315</v>
      </c>
      <c r="FJ81" s="9">
        <v>470</v>
      </c>
      <c r="FK81" s="9">
        <f t="shared" si="219"/>
        <v>35866</v>
      </c>
      <c r="FL81" s="9">
        <f t="shared" si="220"/>
        <v>15100</v>
      </c>
      <c r="FM81" s="9">
        <f t="shared" si="221"/>
        <v>470</v>
      </c>
      <c r="FN81" s="9">
        <v>186593</v>
      </c>
      <c r="FO81" s="9">
        <v>71580</v>
      </c>
      <c r="FP81" s="9">
        <v>265998</v>
      </c>
      <c r="FQ81" s="9">
        <f t="shared" si="222"/>
        <v>115013</v>
      </c>
      <c r="FR81" s="8">
        <v>357900</v>
      </c>
      <c r="FS81" s="8">
        <v>26796</v>
      </c>
      <c r="FT81" s="13">
        <f t="shared" si="275"/>
        <v>7.487007544006706E-2</v>
      </c>
      <c r="FU81" s="8">
        <v>331104</v>
      </c>
      <c r="FV81" s="8">
        <v>207710</v>
      </c>
      <c r="FW81" s="8">
        <v>123394</v>
      </c>
      <c r="FX81" s="13">
        <f t="shared" si="276"/>
        <v>0.62732555330047357</v>
      </c>
      <c r="FY81" s="13">
        <f t="shared" si="277"/>
        <v>0.37267444669952643</v>
      </c>
      <c r="FZ81" s="17">
        <v>72796</v>
      </c>
      <c r="GA81" s="17">
        <v>59592</v>
      </c>
      <c r="GB81" s="17">
        <v>97905</v>
      </c>
      <c r="GC81" s="17">
        <v>78510</v>
      </c>
      <c r="GD81" s="17">
        <v>49097</v>
      </c>
      <c r="GE81" s="13">
        <f t="shared" si="223"/>
        <v>0.20339759709416039</v>
      </c>
      <c r="GF81" s="13">
        <f t="shared" si="224"/>
        <v>0.16650461022632021</v>
      </c>
      <c r="GG81" s="13">
        <f t="shared" si="225"/>
        <v>0.27355406538139143</v>
      </c>
      <c r="GH81" s="13">
        <f t="shared" si="226"/>
        <v>0.21936295054484492</v>
      </c>
      <c r="GI81" s="13">
        <f t="shared" si="227"/>
        <v>0.13718077675328305</v>
      </c>
      <c r="GJ81">
        <v>1971</v>
      </c>
      <c r="GK81" s="8">
        <v>252046</v>
      </c>
      <c r="GL81" s="8">
        <v>34842</v>
      </c>
      <c r="GM81" s="8">
        <v>42390</v>
      </c>
      <c r="GN81" s="8">
        <v>25523</v>
      </c>
      <c r="GO81" s="8">
        <v>3099</v>
      </c>
      <c r="GP81" s="13">
        <f t="shared" si="278"/>
        <v>0.70423582006146968</v>
      </c>
      <c r="GQ81" s="13">
        <f t="shared" si="279"/>
        <v>9.7351215423302592E-2</v>
      </c>
      <c r="GR81" s="13">
        <f t="shared" si="280"/>
        <v>0.1184409052808047</v>
      </c>
      <c r="GS81" s="13">
        <f t="shared" si="281"/>
        <v>7.1313215982117914E-2</v>
      </c>
      <c r="GT81" s="13">
        <f t="shared" si="282"/>
        <v>8.6588432523051137E-3</v>
      </c>
      <c r="GU81" s="21">
        <v>218543.98829994499</v>
      </c>
      <c r="GV81" s="21">
        <f>GU81*VLOOKUP(H81,'R-CPI-U-RS'!$A$44:$O$54,15,FALSE)</f>
        <v>253197.88223628397</v>
      </c>
      <c r="GW81" s="9">
        <v>1451</v>
      </c>
      <c r="GX81" s="9">
        <v>24</v>
      </c>
      <c r="GY81" s="9">
        <v>0</v>
      </c>
      <c r="GZ81" s="9">
        <v>442</v>
      </c>
      <c r="HA81" s="9">
        <f t="shared" si="228"/>
        <v>466</v>
      </c>
      <c r="HB81" s="8">
        <v>44023</v>
      </c>
      <c r="HC81" s="8">
        <v>110857</v>
      </c>
      <c r="HD81" s="8">
        <v>100450</v>
      </c>
      <c r="HE81" s="8">
        <v>71792</v>
      </c>
      <c r="HF81" s="8">
        <v>3982</v>
      </c>
      <c r="HG81" s="13">
        <f t="shared" si="283"/>
        <v>0.13295822460616605</v>
      </c>
      <c r="HH81" s="13">
        <f t="shared" si="332"/>
        <v>0.33481021068908862</v>
      </c>
      <c r="HI81" s="13">
        <f t="shared" si="333"/>
        <v>0.30337899874359719</v>
      </c>
      <c r="HJ81" s="13">
        <f t="shared" si="334"/>
        <v>0.21682613317869914</v>
      </c>
      <c r="HK81" s="13">
        <f t="shared" si="335"/>
        <v>1.2026432782449019E-2</v>
      </c>
      <c r="HL81" s="5">
        <v>1037</v>
      </c>
      <c r="HM81" s="5">
        <f>HL81*VLOOKUP(H81,'R-CPI-U-RS'!$A$44:$O$54,15,FALSE)</f>
        <v>1201.4341182364728</v>
      </c>
      <c r="HN81" s="17">
        <v>46650</v>
      </c>
      <c r="HO81" s="17">
        <v>77082</v>
      </c>
      <c r="HP81" s="17">
        <v>40497</v>
      </c>
      <c r="HQ81" s="17">
        <v>17044</v>
      </c>
      <c r="HR81" s="17">
        <v>25014</v>
      </c>
      <c r="HS81" s="17">
        <v>1423</v>
      </c>
      <c r="HT81" s="13">
        <f t="shared" si="284"/>
        <v>0.22459197920177171</v>
      </c>
      <c r="HU81" s="13">
        <f t="shared" si="285"/>
        <v>0.37110394299744837</v>
      </c>
      <c r="HV81" s="13">
        <f t="shared" si="286"/>
        <v>0.19496894708969237</v>
      </c>
      <c r="HW81" s="13">
        <f t="shared" si="287"/>
        <v>8.2056713687352553E-2</v>
      </c>
      <c r="HX81" s="13">
        <f t="shared" si="288"/>
        <v>0.12042751913725867</v>
      </c>
      <c r="HY81" s="13">
        <f t="shared" si="289"/>
        <v>6.8508978864763375E-3</v>
      </c>
      <c r="HZ81" s="13">
        <v>0.17100000000000001</v>
      </c>
      <c r="IA81" s="17">
        <v>4235</v>
      </c>
      <c r="IB81" s="17">
        <v>25492</v>
      </c>
      <c r="IC81" s="17">
        <v>31272</v>
      </c>
      <c r="ID81" s="17">
        <v>18309</v>
      </c>
      <c r="IE81" s="17">
        <v>37470</v>
      </c>
      <c r="IF81" s="17">
        <v>6616</v>
      </c>
      <c r="IG81" s="13">
        <f t="shared" si="290"/>
        <v>3.4320955638037505E-2</v>
      </c>
      <c r="IH81" s="13">
        <f t="shared" si="291"/>
        <v>0.20659027181224371</v>
      </c>
      <c r="II81" s="13">
        <f t="shared" si="292"/>
        <v>0.25343209556380375</v>
      </c>
      <c r="IJ81" s="13">
        <f t="shared" si="293"/>
        <v>0.14837836523655931</v>
      </c>
      <c r="IK81" s="13">
        <f t="shared" si="294"/>
        <v>0.30366144220950775</v>
      </c>
      <c r="IL81" s="13">
        <f t="shared" si="295"/>
        <v>5.3616869539847969E-2</v>
      </c>
      <c r="IM81" s="13">
        <v>0.29199999999999998</v>
      </c>
      <c r="IN81" s="17">
        <v>451469</v>
      </c>
      <c r="IO81" s="17">
        <v>339397</v>
      </c>
      <c r="IP81" s="17">
        <v>33715</v>
      </c>
      <c r="IQ81" s="17">
        <v>4274</v>
      </c>
      <c r="IR81" s="17">
        <v>5904</v>
      </c>
      <c r="IS81" s="17">
        <v>6792</v>
      </c>
      <c r="IT81" s="17">
        <v>61387</v>
      </c>
      <c r="IU81" s="13">
        <f t="shared" si="296"/>
        <v>0.75176147199475485</v>
      </c>
      <c r="IV81" s="13">
        <f t="shared" si="297"/>
        <v>7.4678438608187944E-2</v>
      </c>
      <c r="IW81" s="13">
        <f t="shared" si="298"/>
        <v>9.4668736945393815E-3</v>
      </c>
      <c r="IX81" s="13">
        <f t="shared" si="299"/>
        <v>1.3077309848516731E-2</v>
      </c>
      <c r="IY81" s="13">
        <f t="shared" si="300"/>
        <v>1.5044222305407459E-2</v>
      </c>
      <c r="IZ81" s="13">
        <f t="shared" si="301"/>
        <v>0.1359716835485936</v>
      </c>
      <c r="JA81" s="17">
        <v>451469</v>
      </c>
      <c r="JB81" s="17">
        <v>339397</v>
      </c>
      <c r="JC81" s="17">
        <v>33715</v>
      </c>
      <c r="JD81" s="17">
        <v>4274</v>
      </c>
      <c r="JE81" s="17">
        <v>6236</v>
      </c>
      <c r="JF81" s="17">
        <v>6460</v>
      </c>
      <c r="JG81" s="17">
        <v>61387</v>
      </c>
      <c r="JH81" s="13">
        <f t="shared" si="229"/>
        <v>0.75176147199475485</v>
      </c>
      <c r="JI81" s="13">
        <f t="shared" si="230"/>
        <v>7.4678438608187944E-2</v>
      </c>
      <c r="JJ81" s="13">
        <f t="shared" si="231"/>
        <v>9.4668736945393815E-3</v>
      </c>
      <c r="JK81" s="13">
        <f t="shared" si="232"/>
        <v>1.3812687028345247E-2</v>
      </c>
      <c r="JL81" s="13">
        <f t="shared" si="233"/>
        <v>1.4308845125578944E-2</v>
      </c>
      <c r="JM81" s="13">
        <f t="shared" si="234"/>
        <v>0.1359716835485936</v>
      </c>
      <c r="JN81" s="1">
        <v>124</v>
      </c>
      <c r="JO81" s="1">
        <v>78</v>
      </c>
      <c r="JP81" s="1">
        <v>13</v>
      </c>
      <c r="JQ81" s="1">
        <v>29</v>
      </c>
      <c r="JR81" s="1">
        <v>4</v>
      </c>
      <c r="JS81" s="1">
        <v>0</v>
      </c>
      <c r="JT81" s="11">
        <f t="shared" si="235"/>
        <v>0.62903225806451613</v>
      </c>
      <c r="JU81" s="11">
        <f t="shared" si="236"/>
        <v>0.10483870967741936</v>
      </c>
      <c r="JV81" s="11">
        <f t="shared" si="237"/>
        <v>0.23387096774193547</v>
      </c>
      <c r="JW81" s="11">
        <f t="shared" si="238"/>
        <v>3.2258064516129031E-2</v>
      </c>
      <c r="JX81" s="11">
        <f t="shared" si="239"/>
        <v>0</v>
      </c>
      <c r="JY81" s="29">
        <f>(JN81/J81)*100000</f>
        <v>15.946009896813885</v>
      </c>
      <c r="JZ81" s="9">
        <v>4402747</v>
      </c>
      <c r="KA81" s="9"/>
      <c r="KB81" s="9">
        <v>317882</v>
      </c>
      <c r="KC81" s="9"/>
      <c r="KD81" s="9"/>
      <c r="KE81" s="9"/>
      <c r="KF81" s="9"/>
      <c r="KG81" s="9"/>
      <c r="KH81" s="9">
        <f t="shared" si="240"/>
        <v>0</v>
      </c>
      <c r="KI81" s="9">
        <f t="shared" si="241"/>
        <v>317882</v>
      </c>
      <c r="KJ81" s="9">
        <f t="shared" si="242"/>
        <v>4720629</v>
      </c>
      <c r="KK81" t="e">
        <v>#N/A</v>
      </c>
      <c r="KL81" s="8" t="e">
        <v>#N/A</v>
      </c>
      <c r="KM81" s="8" t="e">
        <v>#N/A</v>
      </c>
      <c r="KN81" s="8" t="e">
        <v>#N/A</v>
      </c>
      <c r="KO81" s="8">
        <v>313046</v>
      </c>
      <c r="KP81" s="8">
        <v>78783</v>
      </c>
      <c r="KQ81" s="8">
        <v>173138</v>
      </c>
      <c r="KR81" s="8">
        <v>53874</v>
      </c>
      <c r="KS81" s="8">
        <v>7251</v>
      </c>
      <c r="KT81" s="13">
        <f t="shared" si="302"/>
        <v>0.25166588935811351</v>
      </c>
      <c r="KU81" s="13">
        <f t="shared" si="303"/>
        <v>0.55307526689368336</v>
      </c>
      <c r="KV81" s="13">
        <f t="shared" si="304"/>
        <v>0.17209611367019542</v>
      </c>
      <c r="KW81" s="13">
        <f t="shared" si="305"/>
        <v>2.3162730078007704E-2</v>
      </c>
      <c r="KX81" s="17">
        <v>6451500</v>
      </c>
      <c r="KY81" s="15">
        <f t="shared" si="306"/>
        <v>20.608792318061884</v>
      </c>
      <c r="KZ81" s="8">
        <v>370047</v>
      </c>
      <c r="LA81" s="8">
        <v>10396</v>
      </c>
      <c r="LB81" s="8">
        <v>94834</v>
      </c>
      <c r="LC81" s="8">
        <v>167126</v>
      </c>
      <c r="LD81" s="8">
        <v>61840</v>
      </c>
      <c r="LE81" s="8">
        <v>35851</v>
      </c>
      <c r="LF81" s="13">
        <f t="shared" si="307"/>
        <v>2.8093728634470756E-2</v>
      </c>
      <c r="LG81" s="13">
        <f t="shared" si="308"/>
        <v>0.25627555418636011</v>
      </c>
      <c r="LH81" s="13">
        <f t="shared" si="309"/>
        <v>0.4516345221012466</v>
      </c>
      <c r="LI81" s="13">
        <f t="shared" si="310"/>
        <v>0.16711390715233471</v>
      </c>
      <c r="LJ81" s="13">
        <f t="shared" si="311"/>
        <v>9.6882287925587826E-2</v>
      </c>
      <c r="LK81" s="17" t="e">
        <v>#N/A</v>
      </c>
      <c r="LL81" s="17" t="e">
        <v>#N/A</v>
      </c>
      <c r="LM81" s="13" t="e">
        <f t="shared" si="195"/>
        <v>#N/A</v>
      </c>
      <c r="LN81" s="27" t="e">
        <v>#N/A</v>
      </c>
      <c r="LO81" s="27" t="e">
        <v>#N/A</v>
      </c>
      <c r="LP81" s="27" t="e">
        <v>#N/A</v>
      </c>
      <c r="LQ81" s="27" t="e">
        <v>#N/A</v>
      </c>
      <c r="LR81" s="27" t="e">
        <v>#N/A</v>
      </c>
      <c r="LS81" s="11" t="e">
        <f t="shared" si="312"/>
        <v>#N/A</v>
      </c>
      <c r="LT81" s="11" t="e">
        <f t="shared" si="313"/>
        <v>#N/A</v>
      </c>
      <c r="LU81" s="11" t="e">
        <f t="shared" si="314"/>
        <v>#N/A</v>
      </c>
      <c r="LV81" s="11" t="e">
        <f t="shared" si="315"/>
        <v>#N/A</v>
      </c>
      <c r="LW81" s="11" t="e">
        <f t="shared" si="316"/>
        <v>#N/A</v>
      </c>
      <c r="LX81" s="25" t="e">
        <v>#N/A</v>
      </c>
      <c r="LY81" s="25" t="e">
        <v>#N/A</v>
      </c>
      <c r="LZ81" s="25" t="e">
        <v>#N/A</v>
      </c>
      <c r="MA81" s="25" t="e">
        <v>#N/A</v>
      </c>
      <c r="MB81" s="22" t="e">
        <v>#N/A</v>
      </c>
      <c r="MC81" s="22" t="e">
        <v>#N/A</v>
      </c>
      <c r="MD81" s="1">
        <v>365</v>
      </c>
      <c r="ME81" s="1">
        <v>138</v>
      </c>
      <c r="MF81" s="1">
        <v>221</v>
      </c>
      <c r="MG81" s="1">
        <v>6</v>
      </c>
      <c r="MH81" s="1">
        <v>0</v>
      </c>
      <c r="MI81" s="1">
        <v>0</v>
      </c>
      <c r="MJ81" s="11">
        <f t="shared" si="243"/>
        <v>0.37808219178082192</v>
      </c>
      <c r="MK81" s="11">
        <f t="shared" si="244"/>
        <v>0.60547945205479448</v>
      </c>
      <c r="ML81" s="11">
        <f t="shared" si="245"/>
        <v>1.643835616438356E-2</v>
      </c>
      <c r="MM81" s="11">
        <f t="shared" si="246"/>
        <v>0</v>
      </c>
      <c r="MN81" s="11">
        <f t="shared" si="247"/>
        <v>0</v>
      </c>
      <c r="MO81" s="26" t="e">
        <v>#N/A</v>
      </c>
      <c r="MP81" s="26" t="e">
        <v>#N/A</v>
      </c>
      <c r="MQ81" s="26" t="e">
        <v>#N/A</v>
      </c>
      <c r="MR81" s="26" t="e">
        <v>#N/A</v>
      </c>
      <c r="MS81" s="9">
        <v>2635216.9713520198</v>
      </c>
      <c r="MT81" s="9">
        <v>123292.78019999999</v>
      </c>
      <c r="MU81" s="9">
        <v>500834.4</v>
      </c>
      <c r="MV81" s="9">
        <v>1886482.7898000299</v>
      </c>
      <c r="MW81" s="9">
        <v>5145826.9413520601</v>
      </c>
      <c r="MX81" s="13">
        <v>6.1500000000000006E-2</v>
      </c>
      <c r="MY81" s="13">
        <v>0.109</v>
      </c>
      <c r="MZ81" s="13">
        <v>0.18</v>
      </c>
      <c r="NA81" s="13">
        <v>0.11699999999999999</v>
      </c>
      <c r="NB81" s="13">
        <v>0.373</v>
      </c>
      <c r="NC81" s="8">
        <v>1628</v>
      </c>
      <c r="ND81" s="8">
        <v>2281</v>
      </c>
      <c r="NE81" s="8">
        <v>655</v>
      </c>
      <c r="NF81" s="8">
        <v>1259</v>
      </c>
      <c r="NG81" s="8">
        <v>3762</v>
      </c>
      <c r="NH81" s="38">
        <f t="shared" si="248"/>
        <v>0.16984872196139802</v>
      </c>
      <c r="NI81" s="38">
        <f t="shared" si="249"/>
        <v>0.23797600417318726</v>
      </c>
      <c r="NJ81" s="38">
        <f t="shared" si="250"/>
        <v>6.8335941575378201E-2</v>
      </c>
      <c r="NK81" s="38">
        <f t="shared" si="251"/>
        <v>0.13135106937923841</v>
      </c>
      <c r="NL81" s="38">
        <f t="shared" si="252"/>
        <v>0.39248826291079814</v>
      </c>
      <c r="NM81" s="8">
        <v>769712</v>
      </c>
      <c r="NN81" s="8">
        <v>103988</v>
      </c>
      <c r="NO81" s="11">
        <f t="shared" si="253"/>
        <v>0.13509988151412478</v>
      </c>
      <c r="NP81" s="13">
        <v>0.24399999999999999</v>
      </c>
      <c r="NQ81" s="13">
        <v>0.28699999999999998</v>
      </c>
      <c r="NR81" s="13" t="e">
        <v>#N/A</v>
      </c>
      <c r="NS81" s="9">
        <v>712</v>
      </c>
      <c r="NT81" s="39">
        <v>91.531530000000004</v>
      </c>
      <c r="NU81" s="8">
        <v>2624</v>
      </c>
      <c r="NV81" s="16">
        <v>341.91063000000003</v>
      </c>
      <c r="NW81" s="8" t="e">
        <v>#N/A</v>
      </c>
      <c r="NX81" s="25" t="e">
        <v>#N/A</v>
      </c>
      <c r="NY81" s="39" t="e">
        <v>#N/A</v>
      </c>
    </row>
    <row r="82" spans="1:389" x14ac:dyDescent="0.25">
      <c r="A82" s="3" t="s">
        <v>51</v>
      </c>
      <c r="B82" s="3" t="s">
        <v>6</v>
      </c>
      <c r="C82" s="3" t="s">
        <v>82</v>
      </c>
      <c r="D82" s="3" t="s">
        <v>98</v>
      </c>
      <c r="E82" s="3" t="s">
        <v>27</v>
      </c>
      <c r="F82" s="3" t="s">
        <v>28</v>
      </c>
      <c r="G82" s="3">
        <v>21111</v>
      </c>
      <c r="H82" s="3">
        <v>2022</v>
      </c>
      <c r="I82" s="3" t="str">
        <f t="shared" si="216"/>
        <v>Sum of 2022</v>
      </c>
      <c r="J82" s="8">
        <v>777329</v>
      </c>
      <c r="K82" s="8">
        <v>773399</v>
      </c>
      <c r="L82" s="8">
        <v>168846</v>
      </c>
      <c r="M82" s="8">
        <v>178519</v>
      </c>
      <c r="N82" s="8">
        <v>289829</v>
      </c>
      <c r="O82" s="8">
        <v>136205</v>
      </c>
      <c r="P82" s="13">
        <f t="shared" si="254"/>
        <v>0.21831680671942943</v>
      </c>
      <c r="Q82" s="13">
        <f t="shared" si="255"/>
        <v>0.23082393434695417</v>
      </c>
      <c r="R82" s="13">
        <f t="shared" si="256"/>
        <v>0.3747470581161858</v>
      </c>
      <c r="S82" s="13">
        <f t="shared" si="257"/>
        <v>0.17611220081743059</v>
      </c>
      <c r="T82" s="15">
        <v>38.799999999999997</v>
      </c>
      <c r="U82" s="15">
        <v>37.4</v>
      </c>
      <c r="V82" s="15">
        <v>40.299999999999997</v>
      </c>
      <c r="W82" s="17">
        <v>490243</v>
      </c>
      <c r="X82" s="17">
        <v>169745</v>
      </c>
      <c r="Y82" s="17">
        <v>22157</v>
      </c>
      <c r="Z82" s="17">
        <v>3138</v>
      </c>
      <c r="AA82" s="17">
        <v>34816</v>
      </c>
      <c r="AB82" s="17">
        <v>53300</v>
      </c>
      <c r="AC82" s="17">
        <v>283156</v>
      </c>
      <c r="AD82" s="13">
        <f t="shared" si="203"/>
        <v>0.63388108854549852</v>
      </c>
      <c r="AE82" s="13">
        <f t="shared" si="204"/>
        <v>0.21947920801552626</v>
      </c>
      <c r="AF82" s="13">
        <f t="shared" si="205"/>
        <v>2.864886042004192E-2</v>
      </c>
      <c r="AG82" s="13">
        <f t="shared" si="206"/>
        <v>4.0574140902690592E-3</v>
      </c>
      <c r="AH82" s="13">
        <f t="shared" si="207"/>
        <v>4.5016867102233127E-2</v>
      </c>
      <c r="AI82" s="13">
        <f t="shared" si="208"/>
        <v>6.8916561826431119E-2</v>
      </c>
      <c r="AJ82" s="13">
        <f t="shared" si="209"/>
        <v>0.36611891145450148</v>
      </c>
      <c r="AK82" s="17">
        <v>336916</v>
      </c>
      <c r="AL82" s="17">
        <v>116429</v>
      </c>
      <c r="AM82" s="17">
        <v>117551</v>
      </c>
      <c r="AN82" s="17">
        <v>47351</v>
      </c>
      <c r="AO82" s="17">
        <v>55585</v>
      </c>
      <c r="AP82" s="13">
        <f t="shared" si="258"/>
        <v>0.34557278372057132</v>
      </c>
      <c r="AQ82" s="13">
        <f t="shared" si="317"/>
        <v>0.34890299065642477</v>
      </c>
      <c r="AR82" s="13">
        <f t="shared" si="318"/>
        <v>0.14054244975008606</v>
      </c>
      <c r="AS82" s="13">
        <f t="shared" si="319"/>
        <v>0.16498177587291787</v>
      </c>
      <c r="AT82" s="19">
        <v>2.2599999999999998</v>
      </c>
      <c r="AU82" s="17">
        <v>727019</v>
      </c>
      <c r="AV82" s="17">
        <v>648582</v>
      </c>
      <c r="AW82" s="17">
        <v>36561</v>
      </c>
      <c r="AX82" s="17">
        <v>17483</v>
      </c>
      <c r="AY82" s="17">
        <v>14161</v>
      </c>
      <c r="AZ82" s="17">
        <v>10232</v>
      </c>
      <c r="BA82" s="13">
        <f t="shared" si="320"/>
        <v>0.89211148539446694</v>
      </c>
      <c r="BB82" s="13">
        <f t="shared" si="321"/>
        <v>5.0288919546806893E-2</v>
      </c>
      <c r="BC82" s="13">
        <f t="shared" si="322"/>
        <v>2.4047514576647926E-2</v>
      </c>
      <c r="BD82" s="13">
        <f t="shared" si="323"/>
        <v>1.9478170446714599E-2</v>
      </c>
      <c r="BE82" s="13">
        <f t="shared" si="324"/>
        <v>1.4073910035363587E-2</v>
      </c>
      <c r="BF82" s="13">
        <f t="shared" si="210"/>
        <v>0.107888514605533</v>
      </c>
      <c r="BG82" s="17">
        <v>762558</v>
      </c>
      <c r="BH82" s="17">
        <v>657350</v>
      </c>
      <c r="BI82" s="17">
        <v>67613</v>
      </c>
      <c r="BJ82" s="17">
        <v>12575</v>
      </c>
      <c r="BK82" s="17">
        <v>20985</v>
      </c>
      <c r="BL82" s="17">
        <v>4035</v>
      </c>
      <c r="BM82" s="13">
        <f t="shared" si="259"/>
        <v>0.86203278963698504</v>
      </c>
      <c r="BN82" s="13">
        <f t="shared" si="325"/>
        <v>8.8666042451852847E-2</v>
      </c>
      <c r="BO82" s="13">
        <f t="shared" si="326"/>
        <v>1.6490548915623467E-2</v>
      </c>
      <c r="BP82" s="13">
        <f t="shared" si="327"/>
        <v>2.7519218210286956E-2</v>
      </c>
      <c r="BQ82" s="13">
        <f t="shared" si="328"/>
        <v>5.2914007852517446E-3</v>
      </c>
      <c r="BR82" s="13">
        <f t="shared" si="217"/>
        <v>0.13796721036301504</v>
      </c>
      <c r="BS82" s="17">
        <v>503961</v>
      </c>
      <c r="BT82" s="17">
        <v>196737</v>
      </c>
      <c r="BU82" s="17">
        <v>8884</v>
      </c>
      <c r="BV82" s="17">
        <v>63817</v>
      </c>
      <c r="BW82" s="13">
        <f t="shared" si="260"/>
        <v>0.65161837550863133</v>
      </c>
      <c r="BX82" s="13">
        <f t="shared" si="329"/>
        <v>0.25437969275884764</v>
      </c>
      <c r="BY82" s="13">
        <f t="shared" si="330"/>
        <v>1.1486955633508706E-2</v>
      </c>
      <c r="BZ82" s="13">
        <f t="shared" si="331"/>
        <v>8.2514976099012288E-2</v>
      </c>
      <c r="CA82" s="13">
        <f t="shared" si="261"/>
        <v>0.34838162449136867</v>
      </c>
      <c r="CB82" s="8">
        <v>760566</v>
      </c>
      <c r="CC82" s="8">
        <v>112114</v>
      </c>
      <c r="CD82" s="13">
        <f t="shared" si="262"/>
        <v>0.14740864040727564</v>
      </c>
      <c r="CE82" s="8">
        <v>166197</v>
      </c>
      <c r="CF82" s="8">
        <v>34270</v>
      </c>
      <c r="CG82" s="13">
        <f t="shared" si="263"/>
        <v>0.20620107462830256</v>
      </c>
      <c r="CH82" s="5">
        <v>64619</v>
      </c>
      <c r="CI82" s="5">
        <f>CH82*VLOOKUP(H82,'R-CPI-U-RS'!$A$44:$O$54,15,FALSE)</f>
        <v>69261.384704519121</v>
      </c>
      <c r="CJ82" s="5">
        <v>69481447</v>
      </c>
      <c r="CK82" s="5">
        <v>59915464</v>
      </c>
      <c r="CL82" s="9">
        <v>20128</v>
      </c>
      <c r="CM82" s="9">
        <v>9964</v>
      </c>
      <c r="CN82" s="9">
        <v>3607</v>
      </c>
      <c r="CO82" s="9">
        <v>2807</v>
      </c>
      <c r="CP82" s="9">
        <v>2243</v>
      </c>
      <c r="CQ82" s="9">
        <v>773</v>
      </c>
      <c r="CR82" s="9">
        <v>503</v>
      </c>
      <c r="CS82" s="9">
        <v>264</v>
      </c>
      <c r="CT82" s="20">
        <v>27100263000</v>
      </c>
      <c r="CU82" s="20">
        <f>CT82*VLOOKUP(H82,'R-CPI-U-RS'!$A$44:$P$54,16,FALSE)</f>
        <v>28218188101.738121</v>
      </c>
      <c r="CV82" s="9">
        <v>1773</v>
      </c>
      <c r="CW82" s="9">
        <v>624751</v>
      </c>
      <c r="CX82" s="9">
        <v>82887</v>
      </c>
      <c r="CY82" s="9">
        <v>27479</v>
      </c>
      <c r="CZ82" s="9">
        <v>25424</v>
      </c>
      <c r="DA82" s="11">
        <f t="shared" si="264"/>
        <v>0.82145604247502768</v>
      </c>
      <c r="DB82" s="11">
        <f t="shared" si="265"/>
        <v>0.10898426251839151</v>
      </c>
      <c r="DC82" s="11">
        <f t="shared" si="266"/>
        <v>3.6130859480291003E-2</v>
      </c>
      <c r="DD82" s="11">
        <f t="shared" si="267"/>
        <v>3.3428835526289835E-2</v>
      </c>
      <c r="DE82" s="9">
        <v>456779</v>
      </c>
      <c r="DF82" s="9">
        <v>374748</v>
      </c>
      <c r="DG82" s="9">
        <v>10</v>
      </c>
      <c r="DH82" s="9">
        <v>142</v>
      </c>
      <c r="DI82" s="9">
        <v>1921</v>
      </c>
      <c r="DJ82" s="9">
        <v>18997</v>
      </c>
      <c r="DK82" s="9">
        <v>53362</v>
      </c>
      <c r="DL82" s="9">
        <v>22389</v>
      </c>
      <c r="DM82" s="9">
        <v>43142</v>
      </c>
      <c r="DN82" s="9">
        <v>56280</v>
      </c>
      <c r="DO82" s="9">
        <v>8695</v>
      </c>
      <c r="DP82" s="9">
        <v>24242</v>
      </c>
      <c r="DQ82" s="9">
        <v>6306</v>
      </c>
      <c r="DR82" s="9">
        <v>25429</v>
      </c>
      <c r="DS82" s="9">
        <v>27357</v>
      </c>
      <c r="DT82" s="9">
        <v>28514</v>
      </c>
      <c r="DU82" s="9">
        <v>9184</v>
      </c>
      <c r="DV82" s="9">
        <v>66162</v>
      </c>
      <c r="DW82" s="9">
        <v>6110</v>
      </c>
      <c r="DX82" s="9">
        <v>40040</v>
      </c>
      <c r="DY82" s="9">
        <v>18475</v>
      </c>
      <c r="DZ82" s="9">
        <v>22</v>
      </c>
      <c r="EA82" s="9">
        <f t="shared" si="336"/>
        <v>72511</v>
      </c>
      <c r="EB82" s="9">
        <f t="shared" si="337"/>
        <v>30548</v>
      </c>
      <c r="EC82" s="9">
        <f t="shared" si="338"/>
        <v>81300</v>
      </c>
      <c r="ED82" s="9">
        <f t="shared" si="339"/>
        <v>75346</v>
      </c>
      <c r="EE82" s="9">
        <f t="shared" si="340"/>
        <v>123732</v>
      </c>
      <c r="EF82" s="9">
        <f t="shared" si="341"/>
        <v>73342</v>
      </c>
      <c r="EG82" s="11">
        <f t="shared" si="342"/>
        <v>0.15874416293218382</v>
      </c>
      <c r="EH82" s="11">
        <f t="shared" si="343"/>
        <v>6.6876979896186114E-2</v>
      </c>
      <c r="EI82" s="11">
        <f t="shared" si="344"/>
        <v>0.17798541526646366</v>
      </c>
      <c r="EJ82" s="11">
        <f t="shared" si="345"/>
        <v>0.16495066542025794</v>
      </c>
      <c r="EK82" s="11">
        <f t="shared" si="346"/>
        <v>0.27087935303505634</v>
      </c>
      <c r="EL82" s="11">
        <f t="shared" si="347"/>
        <v>0.16056342344985211</v>
      </c>
      <c r="EM82" s="9">
        <v>623079</v>
      </c>
      <c r="EN82" s="9">
        <v>415871</v>
      </c>
      <c r="EO82" s="14">
        <f t="shared" si="268"/>
        <v>0.66744505913375352</v>
      </c>
      <c r="EP82" s="9">
        <v>390229</v>
      </c>
      <c r="EQ82" s="9">
        <v>374748</v>
      </c>
      <c r="ER82" s="11">
        <f t="shared" si="218"/>
        <v>3.9671577458364193E-2</v>
      </c>
      <c r="ES82" s="9">
        <v>66341</v>
      </c>
      <c r="ET82" s="9">
        <v>538628</v>
      </c>
      <c r="EU82" s="9">
        <v>42753</v>
      </c>
      <c r="EV82" s="9">
        <v>136402</v>
      </c>
      <c r="EW82" s="9">
        <v>153492</v>
      </c>
      <c r="EX82" s="9">
        <v>88333</v>
      </c>
      <c r="EY82" s="9">
        <v>117648</v>
      </c>
      <c r="EZ82" s="13">
        <f t="shared" si="269"/>
        <v>7.9373890700075E-2</v>
      </c>
      <c r="FA82" s="13">
        <f t="shared" si="270"/>
        <v>0.25323971275165791</v>
      </c>
      <c r="FB82" s="13">
        <f t="shared" si="271"/>
        <v>0.28496847545987214</v>
      </c>
      <c r="FC82" s="13">
        <f t="shared" si="272"/>
        <v>0.16399630171472704</v>
      </c>
      <c r="FD82" s="13">
        <f t="shared" si="273"/>
        <v>0.21842161937366791</v>
      </c>
      <c r="FE82" s="13">
        <f t="shared" si="274"/>
        <v>0.38241792108839495</v>
      </c>
      <c r="FF82" s="9">
        <v>100</v>
      </c>
      <c r="FG82" s="9">
        <v>35465</v>
      </c>
      <c r="FH82" s="9">
        <v>2309</v>
      </c>
      <c r="FI82" s="9">
        <v>12677</v>
      </c>
      <c r="FJ82" s="9">
        <v>428</v>
      </c>
      <c r="FK82" s="9">
        <f t="shared" si="219"/>
        <v>35565</v>
      </c>
      <c r="FL82" s="9">
        <f t="shared" si="220"/>
        <v>14986</v>
      </c>
      <c r="FM82" s="9">
        <f t="shared" si="221"/>
        <v>428</v>
      </c>
      <c r="FN82" s="9">
        <v>202372</v>
      </c>
      <c r="FO82" s="9">
        <v>75028</v>
      </c>
      <c r="FP82" s="9">
        <v>288385</v>
      </c>
      <c r="FQ82" s="9">
        <f t="shared" si="222"/>
        <v>127344</v>
      </c>
      <c r="FR82" s="8">
        <v>358983</v>
      </c>
      <c r="FS82" s="8">
        <v>22067</v>
      </c>
      <c r="FT82" s="13">
        <f t="shared" si="275"/>
        <v>6.1470877451021359E-2</v>
      </c>
      <c r="FU82" s="8">
        <v>336916</v>
      </c>
      <c r="FV82" s="8">
        <v>212995</v>
      </c>
      <c r="FW82" s="8">
        <v>123921</v>
      </c>
      <c r="FX82" s="13">
        <f t="shared" si="276"/>
        <v>0.63219021952059262</v>
      </c>
      <c r="FY82" s="13">
        <f t="shared" si="277"/>
        <v>0.36780978047940732</v>
      </c>
      <c r="FZ82" s="17">
        <v>72766</v>
      </c>
      <c r="GA82" s="17">
        <v>63963</v>
      </c>
      <c r="GB82" s="17">
        <v>98389</v>
      </c>
      <c r="GC82" s="17">
        <v>73856</v>
      </c>
      <c r="GD82" s="17">
        <v>50009</v>
      </c>
      <c r="GE82" s="13">
        <f t="shared" si="223"/>
        <v>0.20270040642593104</v>
      </c>
      <c r="GF82" s="13">
        <f t="shared" si="224"/>
        <v>0.17817835384962519</v>
      </c>
      <c r="GG82" s="13">
        <f t="shared" si="225"/>
        <v>0.27407704543112071</v>
      </c>
      <c r="GH82" s="13">
        <f t="shared" si="226"/>
        <v>0.20573676190794551</v>
      </c>
      <c r="GI82" s="13">
        <f t="shared" si="227"/>
        <v>0.13930743238537757</v>
      </c>
      <c r="GJ82">
        <v>1972</v>
      </c>
      <c r="GK82" s="8">
        <v>244624</v>
      </c>
      <c r="GL82" s="8">
        <v>36661</v>
      </c>
      <c r="GM82" s="8">
        <v>47073</v>
      </c>
      <c r="GN82" s="8">
        <v>26164</v>
      </c>
      <c r="GO82" s="8">
        <v>4461</v>
      </c>
      <c r="GP82" s="13">
        <f t="shared" si="278"/>
        <v>0.68143616828652054</v>
      </c>
      <c r="GQ82" s="13">
        <f t="shared" si="279"/>
        <v>0.10212461314324077</v>
      </c>
      <c r="GR82" s="13">
        <f t="shared" si="280"/>
        <v>0.13112877211455695</v>
      </c>
      <c r="GS82" s="13">
        <f t="shared" si="281"/>
        <v>7.2883674157272066E-2</v>
      </c>
      <c r="GT82" s="13">
        <f t="shared" si="282"/>
        <v>1.2426772298409675E-2</v>
      </c>
      <c r="GU82" s="21">
        <v>237320.35905612801</v>
      </c>
      <c r="GV82" s="21">
        <f>GU82*VLOOKUP(H82,'R-CPI-U-RS'!$A$44:$O$54,15,FALSE)</f>
        <v>254370.02563953467</v>
      </c>
      <c r="GW82" s="9">
        <v>1174</v>
      </c>
      <c r="GX82" s="9">
        <v>24</v>
      </c>
      <c r="GY82" s="9">
        <v>20</v>
      </c>
      <c r="GZ82" s="9">
        <v>1593</v>
      </c>
      <c r="HA82" s="9">
        <f t="shared" si="228"/>
        <v>1637</v>
      </c>
      <c r="HB82" s="8">
        <v>40973</v>
      </c>
      <c r="HC82" s="8">
        <v>107036</v>
      </c>
      <c r="HD82" s="8">
        <v>95737</v>
      </c>
      <c r="HE82" s="8">
        <v>87942</v>
      </c>
      <c r="HF82" s="8">
        <v>5228</v>
      </c>
      <c r="HG82" s="13">
        <f t="shared" si="283"/>
        <v>0.12161191513611701</v>
      </c>
      <c r="HH82" s="13">
        <f t="shared" si="332"/>
        <v>0.31769343100357361</v>
      </c>
      <c r="HI82" s="13">
        <f t="shared" si="333"/>
        <v>0.28415688183404764</v>
      </c>
      <c r="HJ82" s="13">
        <f t="shared" si="334"/>
        <v>0.26102055111659878</v>
      </c>
      <c r="HK82" s="13">
        <f t="shared" si="335"/>
        <v>1.5517220909662942E-2</v>
      </c>
      <c r="HL82" s="5">
        <v>1080</v>
      </c>
      <c r="HM82" s="5">
        <f>HL82*VLOOKUP(H82,'R-CPI-U-RS'!$A$44:$O$54,15,FALSE)</f>
        <v>1157.5898030127462</v>
      </c>
      <c r="HN82" s="17">
        <v>48081</v>
      </c>
      <c r="HO82" s="17">
        <v>81091</v>
      </c>
      <c r="HP82" s="17">
        <v>36660</v>
      </c>
      <c r="HQ82" s="17">
        <v>17687</v>
      </c>
      <c r="HR82" s="17">
        <v>27347</v>
      </c>
      <c r="HS82" s="17">
        <v>2129</v>
      </c>
      <c r="HT82" s="13">
        <f t="shared" si="284"/>
        <v>0.22573769337308389</v>
      </c>
      <c r="HU82" s="13">
        <f t="shared" si="285"/>
        <v>0.38071785722669549</v>
      </c>
      <c r="HV82" s="13">
        <f t="shared" si="286"/>
        <v>0.17211671635484402</v>
      </c>
      <c r="HW82" s="13">
        <f t="shared" si="287"/>
        <v>8.3039507969670648E-2</v>
      </c>
      <c r="HX82" s="13">
        <f t="shared" si="288"/>
        <v>0.12839268527430223</v>
      </c>
      <c r="HY82" s="13">
        <f t="shared" si="289"/>
        <v>9.9955398014037883E-3</v>
      </c>
      <c r="HZ82" s="13">
        <v>0.16899999999999998</v>
      </c>
      <c r="IA82" s="17">
        <v>5842</v>
      </c>
      <c r="IB82" s="17">
        <v>24987</v>
      </c>
      <c r="IC82" s="17">
        <v>26109</v>
      </c>
      <c r="ID82" s="17">
        <v>16458</v>
      </c>
      <c r="IE82" s="17">
        <v>41117</v>
      </c>
      <c r="IF82" s="17">
        <v>9408</v>
      </c>
      <c r="IG82" s="13">
        <f t="shared" si="290"/>
        <v>4.7142937839429959E-2</v>
      </c>
      <c r="IH82" s="13">
        <f t="shared" si="291"/>
        <v>0.20163652649671968</v>
      </c>
      <c r="II82" s="13">
        <f t="shared" si="292"/>
        <v>0.21069068196673688</v>
      </c>
      <c r="IJ82" s="13">
        <f t="shared" si="293"/>
        <v>0.13281041954148207</v>
      </c>
      <c r="IK82" s="13">
        <f t="shared" si="294"/>
        <v>0.33180009844981884</v>
      </c>
      <c r="IL82" s="13">
        <f t="shared" si="295"/>
        <v>7.591933570581258E-2</v>
      </c>
      <c r="IM82" s="13">
        <v>0.30199999999999999</v>
      </c>
      <c r="IN82" s="17">
        <v>467418</v>
      </c>
      <c r="IO82" s="17">
        <v>353233</v>
      </c>
      <c r="IP82" s="17">
        <v>37992</v>
      </c>
      <c r="IQ82" s="17">
        <v>4829</v>
      </c>
      <c r="IR82" s="17">
        <v>6970</v>
      </c>
      <c r="IS82" s="17">
        <v>8395</v>
      </c>
      <c r="IT82" s="17">
        <v>55999</v>
      </c>
      <c r="IU82" s="13">
        <f t="shared" si="296"/>
        <v>0.7557111621717606</v>
      </c>
      <c r="IV82" s="13">
        <f t="shared" si="297"/>
        <v>8.128056685878593E-2</v>
      </c>
      <c r="IW82" s="13">
        <f t="shared" si="298"/>
        <v>1.0331223872422543E-2</v>
      </c>
      <c r="IX82" s="13">
        <f t="shared" si="299"/>
        <v>1.4911706438348545E-2</v>
      </c>
      <c r="IY82" s="13">
        <f t="shared" si="300"/>
        <v>1.7960369519359545E-2</v>
      </c>
      <c r="IZ82" s="13">
        <f t="shared" si="301"/>
        <v>0.11980497113932283</v>
      </c>
      <c r="JA82" s="17">
        <v>467418</v>
      </c>
      <c r="JB82" s="17">
        <v>353233</v>
      </c>
      <c r="JC82" s="17">
        <v>37992</v>
      </c>
      <c r="JD82" s="17">
        <v>4829</v>
      </c>
      <c r="JE82" s="17">
        <v>7444</v>
      </c>
      <c r="JF82" s="17">
        <v>7921</v>
      </c>
      <c r="JG82" s="17">
        <v>55999</v>
      </c>
      <c r="JH82" s="13">
        <f t="shared" si="229"/>
        <v>0.7557111621717606</v>
      </c>
      <c r="JI82" s="13">
        <f t="shared" si="230"/>
        <v>8.128056685878593E-2</v>
      </c>
      <c r="JJ82" s="13">
        <f t="shared" si="231"/>
        <v>1.0331223872422543E-2</v>
      </c>
      <c r="JK82" s="13">
        <f t="shared" si="232"/>
        <v>1.5925788052663783E-2</v>
      </c>
      <c r="JL82" s="13">
        <f t="shared" si="233"/>
        <v>1.6946287905044308E-2</v>
      </c>
      <c r="JM82" s="13">
        <f t="shared" si="234"/>
        <v>0.11980497113932283</v>
      </c>
      <c r="JN82" s="1">
        <v>129</v>
      </c>
      <c r="JO82" s="1">
        <v>69</v>
      </c>
      <c r="JP82" s="1">
        <v>20</v>
      </c>
      <c r="JQ82" s="1">
        <v>34</v>
      </c>
      <c r="JR82" s="1">
        <v>6</v>
      </c>
      <c r="JS82" s="1">
        <v>0</v>
      </c>
      <c r="JT82" s="11">
        <f t="shared" si="235"/>
        <v>0.53488372093023251</v>
      </c>
      <c r="JU82" s="11">
        <f t="shared" si="236"/>
        <v>0.15503875968992248</v>
      </c>
      <c r="JV82" s="11">
        <f t="shared" si="237"/>
        <v>0.26356589147286824</v>
      </c>
      <c r="JW82" s="11">
        <f t="shared" si="238"/>
        <v>4.6511627906976744E-2</v>
      </c>
      <c r="JX82" s="11">
        <f t="shared" si="239"/>
        <v>0</v>
      </c>
      <c r="JY82" s="29">
        <f>(JN82/J82)*100000</f>
        <v>16.595289767910373</v>
      </c>
      <c r="JZ82" s="9">
        <v>5020257</v>
      </c>
      <c r="KA82" s="9"/>
      <c r="KB82" s="9">
        <v>321152</v>
      </c>
      <c r="KC82" s="9"/>
      <c r="KD82" s="9"/>
      <c r="KE82" s="9"/>
      <c r="KF82" s="9"/>
      <c r="KG82" s="9"/>
      <c r="KH82" s="9">
        <f t="shared" si="240"/>
        <v>0</v>
      </c>
      <c r="KI82" s="9">
        <f t="shared" si="241"/>
        <v>321152</v>
      </c>
      <c r="KJ82" s="9">
        <f t="shared" si="242"/>
        <v>5341409</v>
      </c>
      <c r="KK82" t="e">
        <v>#N/A</v>
      </c>
      <c r="KL82" s="8" t="e">
        <v>#N/A</v>
      </c>
      <c r="KM82" s="8" t="e">
        <v>#N/A</v>
      </c>
      <c r="KN82" s="8" t="e">
        <v>#N/A</v>
      </c>
      <c r="KO82" s="8">
        <v>331745</v>
      </c>
      <c r="KP82" s="8">
        <v>82851</v>
      </c>
      <c r="KQ82" s="8">
        <v>166009</v>
      </c>
      <c r="KR82" s="8">
        <v>70941</v>
      </c>
      <c r="KS82" s="8">
        <v>11944</v>
      </c>
      <c r="KT82" s="13">
        <f t="shared" si="302"/>
        <v>0.24974302551658653</v>
      </c>
      <c r="KU82" s="13">
        <f t="shared" si="303"/>
        <v>0.50041146060980568</v>
      </c>
      <c r="KV82" s="13">
        <f t="shared" si="304"/>
        <v>0.21384195692474642</v>
      </c>
      <c r="KW82" s="13">
        <f t="shared" si="305"/>
        <v>3.6003556948861322E-2</v>
      </c>
      <c r="KX82" s="17">
        <v>7452635</v>
      </c>
      <c r="KY82" s="15">
        <f t="shared" si="306"/>
        <v>22.464950489080469</v>
      </c>
      <c r="KZ82" s="8">
        <v>384650</v>
      </c>
      <c r="LA82" s="8">
        <v>11247</v>
      </c>
      <c r="LB82" s="8">
        <v>98504</v>
      </c>
      <c r="LC82" s="8">
        <v>171904</v>
      </c>
      <c r="LD82" s="8">
        <v>72512</v>
      </c>
      <c r="LE82" s="8">
        <v>30483</v>
      </c>
      <c r="LF82" s="13">
        <f t="shared" si="307"/>
        <v>2.9239568438840503E-2</v>
      </c>
      <c r="LG82" s="13">
        <f t="shared" si="308"/>
        <v>0.25608735213830758</v>
      </c>
      <c r="LH82" s="13">
        <f t="shared" si="309"/>
        <v>0.44691017808397243</v>
      </c>
      <c r="LI82" s="13">
        <f t="shared" si="310"/>
        <v>0.18851423371896528</v>
      </c>
      <c r="LJ82" s="13">
        <f t="shared" si="311"/>
        <v>7.9248667619914212E-2</v>
      </c>
      <c r="LK82" s="17" t="e">
        <v>#N/A</v>
      </c>
      <c r="LL82" s="17" t="e">
        <v>#N/A</v>
      </c>
      <c r="LM82" s="13" t="e">
        <f t="shared" ref="LM82:LM128" si="348">LL82/LK82</f>
        <v>#N/A</v>
      </c>
      <c r="LN82" s="27" t="e">
        <v>#N/A</v>
      </c>
      <c r="LO82" s="27" t="e">
        <v>#N/A</v>
      </c>
      <c r="LP82" s="27" t="e">
        <v>#N/A</v>
      </c>
      <c r="LQ82" s="27" t="e">
        <v>#N/A</v>
      </c>
      <c r="LR82" s="27" t="e">
        <v>#N/A</v>
      </c>
      <c r="LS82" s="11" t="e">
        <f t="shared" si="312"/>
        <v>#N/A</v>
      </c>
      <c r="LT82" s="11" t="e">
        <f t="shared" si="313"/>
        <v>#N/A</v>
      </c>
      <c r="LU82" s="11" t="e">
        <f t="shared" si="314"/>
        <v>#N/A</v>
      </c>
      <c r="LV82" s="11" t="e">
        <f t="shared" si="315"/>
        <v>#N/A</v>
      </c>
      <c r="LW82" s="11" t="e">
        <f t="shared" si="316"/>
        <v>#N/A</v>
      </c>
      <c r="LX82" s="25" t="e">
        <v>#N/A</v>
      </c>
      <c r="LY82" s="25" t="e">
        <v>#N/A</v>
      </c>
      <c r="LZ82" s="25" t="e">
        <v>#N/A</v>
      </c>
      <c r="MA82" s="25" t="e">
        <v>#N/A</v>
      </c>
      <c r="MB82" s="22" t="e">
        <v>#N/A</v>
      </c>
      <c r="MC82" s="22" t="e">
        <v>#N/A</v>
      </c>
      <c r="MD82" s="1">
        <v>365</v>
      </c>
      <c r="ME82" s="1">
        <v>147</v>
      </c>
      <c r="MF82" s="1">
        <v>211</v>
      </c>
      <c r="MG82" s="1">
        <v>7</v>
      </c>
      <c r="MH82" s="1">
        <v>0</v>
      </c>
      <c r="MI82" s="1">
        <v>0</v>
      </c>
      <c r="MJ82" s="11">
        <f t="shared" si="243"/>
        <v>0.40273972602739727</v>
      </c>
      <c r="MK82" s="11">
        <f t="shared" si="244"/>
        <v>0.57808219178082187</v>
      </c>
      <c r="ML82" s="11">
        <f t="shared" si="245"/>
        <v>1.9178082191780823E-2</v>
      </c>
      <c r="MM82" s="11">
        <f t="shared" si="246"/>
        <v>0</v>
      </c>
      <c r="MN82" s="11">
        <f t="shared" si="247"/>
        <v>0</v>
      </c>
      <c r="MO82" s="26" t="e">
        <v>#N/A</v>
      </c>
      <c r="MP82" s="26" t="e">
        <v>#N/A</v>
      </c>
      <c r="MQ82" s="26" t="e">
        <v>#N/A</v>
      </c>
      <c r="MR82" s="26" t="e">
        <v>#N/A</v>
      </c>
      <c r="MS82" s="9">
        <v>2285472.1749138702</v>
      </c>
      <c r="MT82" s="9">
        <v>103168.5852</v>
      </c>
      <c r="MU82" s="9">
        <v>508142.2</v>
      </c>
      <c r="MV82" s="9">
        <v>1080697.51653342</v>
      </c>
      <c r="MW82" s="9">
        <v>3977480.4766473002</v>
      </c>
      <c r="MX82" s="13">
        <v>7.2999999999999995E-2</v>
      </c>
      <c r="MY82" s="13">
        <v>0.10800000000000001</v>
      </c>
      <c r="MZ82" s="13">
        <v>0.16399999999999998</v>
      </c>
      <c r="NA82" s="13">
        <v>0.13500000000000001</v>
      </c>
      <c r="NB82" s="13">
        <v>0.37</v>
      </c>
      <c r="NC82" s="8">
        <v>1620</v>
      </c>
      <c r="ND82" s="8">
        <v>2409</v>
      </c>
      <c r="NE82" s="8">
        <v>668</v>
      </c>
      <c r="NF82" s="8">
        <v>1175</v>
      </c>
      <c r="NG82" s="8">
        <v>3494</v>
      </c>
      <c r="NH82" s="38">
        <f t="shared" si="248"/>
        <v>0.17296604740550928</v>
      </c>
      <c r="NI82" s="38">
        <f t="shared" si="249"/>
        <v>0.25720691864189621</v>
      </c>
      <c r="NJ82" s="38">
        <f t="shared" si="250"/>
        <v>7.1321802263506304E-2</v>
      </c>
      <c r="NK82" s="38">
        <f t="shared" si="251"/>
        <v>0.1254537689515268</v>
      </c>
      <c r="NL82" s="38">
        <f t="shared" si="252"/>
        <v>0.3730514627375614</v>
      </c>
      <c r="NM82" s="8">
        <v>765590</v>
      </c>
      <c r="NN82" s="8">
        <v>106268</v>
      </c>
      <c r="NO82" s="11">
        <f t="shared" si="253"/>
        <v>0.13880536579631395</v>
      </c>
      <c r="NP82" s="13">
        <v>0.253</v>
      </c>
      <c r="NQ82" s="13">
        <v>0.245</v>
      </c>
      <c r="NR82" s="13" t="e">
        <v>#N/A</v>
      </c>
      <c r="NS82" s="9">
        <v>712</v>
      </c>
      <c r="NT82" s="39">
        <v>91.531530000000004</v>
      </c>
      <c r="NU82" s="8">
        <v>2783</v>
      </c>
      <c r="NV82" s="16">
        <v>357.77001999999999</v>
      </c>
      <c r="NW82" s="8" t="e">
        <v>#N/A</v>
      </c>
      <c r="NX82" s="25" t="e">
        <v>#N/A</v>
      </c>
      <c r="NY82" s="39">
        <v>73.299649369999997</v>
      </c>
    </row>
    <row r="83" spans="1:389" x14ac:dyDescent="0.25">
      <c r="A83" s="3" t="s">
        <v>51</v>
      </c>
      <c r="B83" s="3" t="s">
        <v>6</v>
      </c>
      <c r="C83" s="3" t="s">
        <v>82</v>
      </c>
      <c r="D83" s="3" t="s">
        <v>98</v>
      </c>
      <c r="E83" s="3" t="s">
        <v>27</v>
      </c>
      <c r="F83" s="3" t="s">
        <v>28</v>
      </c>
      <c r="G83" s="3">
        <v>21111</v>
      </c>
      <c r="H83" s="3">
        <v>2023</v>
      </c>
      <c r="I83" s="3" t="str">
        <f t="shared" si="216"/>
        <v>Sum of 2023</v>
      </c>
      <c r="J83" s="8">
        <v>783381</v>
      </c>
      <c r="K83" s="8">
        <v>772144</v>
      </c>
      <c r="L83" s="8">
        <v>170882</v>
      </c>
      <c r="M83" s="8">
        <v>175465</v>
      </c>
      <c r="N83" s="8">
        <v>288333</v>
      </c>
      <c r="O83" s="8">
        <v>137464</v>
      </c>
      <c r="P83" s="13">
        <f t="shared" si="254"/>
        <v>0.22130846059802317</v>
      </c>
      <c r="Q83" s="13">
        <f t="shared" si="255"/>
        <v>0.22724388197020245</v>
      </c>
      <c r="R83" s="13">
        <f t="shared" si="256"/>
        <v>0.3734186887419963</v>
      </c>
      <c r="S83" s="13">
        <f t="shared" si="257"/>
        <v>0.17802896868977808</v>
      </c>
      <c r="T83" s="15">
        <v>38.5</v>
      </c>
      <c r="U83" s="15">
        <v>37.5</v>
      </c>
      <c r="V83" s="15">
        <v>39.700000000000003</v>
      </c>
      <c r="W83" s="17">
        <v>477902</v>
      </c>
      <c r="X83" s="17">
        <v>157853</v>
      </c>
      <c r="Y83" s="17">
        <v>23397</v>
      </c>
      <c r="Z83" s="17">
        <v>3309</v>
      </c>
      <c r="AA83" s="17">
        <v>44018</v>
      </c>
      <c r="AB83" s="17">
        <v>65665</v>
      </c>
      <c r="AC83" s="17">
        <v>294242</v>
      </c>
      <c r="AD83" s="13">
        <f t="shared" si="203"/>
        <v>0.61892859363020369</v>
      </c>
      <c r="AE83" s="13">
        <f t="shared" si="204"/>
        <v>0.20443466503657348</v>
      </c>
      <c r="AF83" s="13">
        <f t="shared" si="205"/>
        <v>3.0301342754719327E-2</v>
      </c>
      <c r="AG83" s="13">
        <f t="shared" si="206"/>
        <v>4.2854700677593819E-3</v>
      </c>
      <c r="AH83" s="13">
        <f t="shared" si="207"/>
        <v>5.7007501191487599E-2</v>
      </c>
      <c r="AI83" s="13">
        <f t="shared" si="208"/>
        <v>8.5042427319256514E-2</v>
      </c>
      <c r="AJ83" s="13">
        <f t="shared" si="209"/>
        <v>0.38107140636979631</v>
      </c>
      <c r="AK83" s="17">
        <v>331206</v>
      </c>
      <c r="AL83" s="17">
        <v>112401</v>
      </c>
      <c r="AM83" s="17">
        <v>112202</v>
      </c>
      <c r="AN83" s="17">
        <v>50657</v>
      </c>
      <c r="AO83" s="17">
        <v>55946</v>
      </c>
      <c r="AP83" s="13">
        <f t="shared" si="258"/>
        <v>0.33936885201355049</v>
      </c>
      <c r="AQ83" s="13">
        <f t="shared" si="317"/>
        <v>0.33876801748760588</v>
      </c>
      <c r="AR83" s="13">
        <f t="shared" si="318"/>
        <v>0.15294710844610304</v>
      </c>
      <c r="AS83" s="13">
        <f t="shared" si="319"/>
        <v>0.16891602205274059</v>
      </c>
      <c r="AT83" s="19">
        <v>2.29</v>
      </c>
      <c r="AU83" s="17">
        <v>725532</v>
      </c>
      <c r="AV83" s="17">
        <v>629573</v>
      </c>
      <c r="AW83" s="17">
        <v>48767</v>
      </c>
      <c r="AX83" s="17">
        <v>18331</v>
      </c>
      <c r="AY83" s="17">
        <v>11797</v>
      </c>
      <c r="AZ83" s="17">
        <v>17064</v>
      </c>
      <c r="BA83" s="13">
        <f t="shared" si="320"/>
        <v>0.86773981023579938</v>
      </c>
      <c r="BB83" s="13">
        <f t="shared" si="321"/>
        <v>6.7215505311964185E-2</v>
      </c>
      <c r="BC83" s="13">
        <f t="shared" si="322"/>
        <v>2.5265598209313993E-2</v>
      </c>
      <c r="BD83" s="13">
        <f t="shared" si="323"/>
        <v>1.6259792814100549E-2</v>
      </c>
      <c r="BE83" s="13">
        <f t="shared" si="324"/>
        <v>2.3519293428821884E-2</v>
      </c>
      <c r="BF83" s="13">
        <f t="shared" si="210"/>
        <v>0.13226018976420062</v>
      </c>
      <c r="BG83" s="17">
        <v>763002</v>
      </c>
      <c r="BH83" s="17">
        <v>656588</v>
      </c>
      <c r="BI83" s="17">
        <v>65109</v>
      </c>
      <c r="BJ83" s="17">
        <v>12916</v>
      </c>
      <c r="BK83" s="17">
        <v>15434</v>
      </c>
      <c r="BL83" s="17">
        <v>12955</v>
      </c>
      <c r="BM83" s="13">
        <f t="shared" si="259"/>
        <v>0.8605324756684779</v>
      </c>
      <c r="BN83" s="13">
        <f t="shared" si="325"/>
        <v>8.5332672784606073E-2</v>
      </c>
      <c r="BO83" s="13">
        <f t="shared" si="326"/>
        <v>1.6927871748697906E-2</v>
      </c>
      <c r="BP83" s="13">
        <f t="shared" si="327"/>
        <v>2.0227994159910459E-2</v>
      </c>
      <c r="BQ83" s="13">
        <f t="shared" si="328"/>
        <v>1.6978985638307631E-2</v>
      </c>
      <c r="BR83" s="13">
        <f t="shared" si="217"/>
        <v>0.13946752433152207</v>
      </c>
      <c r="BS83" s="17">
        <v>503756</v>
      </c>
      <c r="BT83" s="17">
        <v>182833</v>
      </c>
      <c r="BU83" s="17">
        <v>8666</v>
      </c>
      <c r="BV83" s="17">
        <v>76889</v>
      </c>
      <c r="BW83" s="13">
        <f t="shared" si="260"/>
        <v>0.65241198532916145</v>
      </c>
      <c r="BX83" s="13">
        <f t="shared" si="329"/>
        <v>0.2367861435172714</v>
      </c>
      <c r="BY83" s="13">
        <f t="shared" si="330"/>
        <v>1.1223295136658448E-2</v>
      </c>
      <c r="BZ83" s="13">
        <f t="shared" si="331"/>
        <v>9.9578576016908768E-2</v>
      </c>
      <c r="CA83" s="13">
        <f t="shared" si="261"/>
        <v>0.34758801467083861</v>
      </c>
      <c r="CB83" s="8">
        <v>759279</v>
      </c>
      <c r="CC83" s="8">
        <v>121836</v>
      </c>
      <c r="CD83" s="13">
        <f t="shared" si="262"/>
        <v>0.16046275479764355</v>
      </c>
      <c r="CE83" s="8">
        <v>169188</v>
      </c>
      <c r="CF83" s="8">
        <v>39064</v>
      </c>
      <c r="CG83" s="13">
        <f t="shared" si="263"/>
        <v>0.23089107974560844</v>
      </c>
      <c r="CH83" s="5">
        <v>64542</v>
      </c>
      <c r="CI83" s="5">
        <f>CH83*VLOOKUP(H83,'R-CPI-U-RS'!$A$44:$O$54,15,FALSE)</f>
        <v>66438.181615846857</v>
      </c>
      <c r="CJ83" s="5">
        <v>74379280</v>
      </c>
      <c r="CK83" s="5">
        <v>60907816</v>
      </c>
      <c r="CL83" s="9">
        <v>20164</v>
      </c>
      <c r="CM83" s="9">
        <v>9864</v>
      </c>
      <c r="CN83" s="9">
        <v>3605</v>
      </c>
      <c r="CO83" s="9">
        <v>2883</v>
      </c>
      <c r="CP83" s="9">
        <v>2273</v>
      </c>
      <c r="CQ83" s="9">
        <v>808</v>
      </c>
      <c r="CR83" s="9">
        <v>507</v>
      </c>
      <c r="CS83" s="9">
        <v>265</v>
      </c>
      <c r="CT83" s="20">
        <v>30319661000</v>
      </c>
      <c r="CU83" s="20">
        <f>CT83*VLOOKUP(H83,'R-CPI-U-RS'!$A$44:$P$54,16,FALSE)</f>
        <v>30319661000</v>
      </c>
      <c r="CV83" s="9" t="e">
        <v>#N/A</v>
      </c>
      <c r="CW83" s="9">
        <v>618785</v>
      </c>
      <c r="CX83" s="9">
        <v>93071</v>
      </c>
      <c r="CY83" s="9">
        <v>27172</v>
      </c>
      <c r="CZ83" s="9">
        <v>19669</v>
      </c>
      <c r="DA83" s="11">
        <f t="shared" si="264"/>
        <v>0.81558909551507386</v>
      </c>
      <c r="DB83" s="11">
        <f t="shared" si="265"/>
        <v>0.12267216029587569</v>
      </c>
      <c r="DC83" s="11">
        <f t="shared" si="266"/>
        <v>3.5814033797418467E-2</v>
      </c>
      <c r="DD83" s="11">
        <f t="shared" si="267"/>
        <v>2.592471039163197E-2</v>
      </c>
      <c r="DE83" s="9">
        <v>470153</v>
      </c>
      <c r="DF83" s="9">
        <v>373647</v>
      </c>
      <c r="DG83" s="9">
        <v>13</v>
      </c>
      <c r="DH83" s="9">
        <v>99</v>
      </c>
      <c r="DI83" s="9">
        <v>1832</v>
      </c>
      <c r="DJ83" s="9">
        <v>19779</v>
      </c>
      <c r="DK83" s="9">
        <v>52951</v>
      </c>
      <c r="DL83" s="9">
        <v>20462</v>
      </c>
      <c r="DM83" s="9">
        <v>42786</v>
      </c>
      <c r="DN83" s="9">
        <v>56559</v>
      </c>
      <c r="DO83" s="9">
        <v>7734</v>
      </c>
      <c r="DP83" s="9">
        <v>26738</v>
      </c>
      <c r="DQ83" s="9">
        <v>6288</v>
      </c>
      <c r="DR83" s="9">
        <v>25395</v>
      </c>
      <c r="DS83" s="9">
        <v>26641</v>
      </c>
      <c r="DT83" s="9">
        <v>32049</v>
      </c>
      <c r="DU83" s="9">
        <v>8760</v>
      </c>
      <c r="DV83" s="9">
        <v>74025</v>
      </c>
      <c r="DW83" s="9">
        <v>6926</v>
      </c>
      <c r="DX83" s="9">
        <v>42433</v>
      </c>
      <c r="DY83" s="9">
        <v>18668</v>
      </c>
      <c r="DZ83" s="9">
        <v>15</v>
      </c>
      <c r="EA83" s="9">
        <f t="shared" si="336"/>
        <v>72842</v>
      </c>
      <c r="EB83" s="9">
        <f t="shared" si="337"/>
        <v>33026</v>
      </c>
      <c r="EC83" s="9">
        <f t="shared" si="338"/>
        <v>84085</v>
      </c>
      <c r="ED83" s="9">
        <f t="shared" si="339"/>
        <v>82785</v>
      </c>
      <c r="EE83" s="9">
        <f t="shared" si="340"/>
        <v>121639</v>
      </c>
      <c r="EF83" s="9">
        <f t="shared" si="341"/>
        <v>75776</v>
      </c>
      <c r="EG83" s="11">
        <f t="shared" si="342"/>
        <v>0.15493254323592531</v>
      </c>
      <c r="EH83" s="11">
        <f t="shared" si="343"/>
        <v>7.0245218046040336E-2</v>
      </c>
      <c r="EI83" s="11">
        <f t="shared" si="344"/>
        <v>0.1788460352268304</v>
      </c>
      <c r="EJ83" s="11">
        <f t="shared" si="345"/>
        <v>0.17608097789443011</v>
      </c>
      <c r="EK83" s="11">
        <f t="shared" si="346"/>
        <v>0.25872216065833886</v>
      </c>
      <c r="EL83" s="11">
        <f t="shared" si="347"/>
        <v>0.16117306493843495</v>
      </c>
      <c r="EM83" s="9">
        <v>619563</v>
      </c>
      <c r="EN83" s="9">
        <v>394213</v>
      </c>
      <c r="EO83" s="14">
        <f t="shared" si="268"/>
        <v>0.6362758912330142</v>
      </c>
      <c r="EP83" s="9">
        <v>389540</v>
      </c>
      <c r="EQ83" s="9">
        <v>373647</v>
      </c>
      <c r="ER83" s="11">
        <f t="shared" si="218"/>
        <v>4.0799404425732919E-2</v>
      </c>
      <c r="ES83" s="9">
        <v>70600</v>
      </c>
      <c r="ET83" s="9">
        <v>537814</v>
      </c>
      <c r="EU83" s="9">
        <v>44531</v>
      </c>
      <c r="EV83" s="9">
        <v>142247</v>
      </c>
      <c r="EW83" s="9">
        <v>152864</v>
      </c>
      <c r="EX83" s="9">
        <v>82920</v>
      </c>
      <c r="EY83" s="9">
        <v>115252</v>
      </c>
      <c r="EZ83" s="13">
        <f t="shared" si="269"/>
        <v>8.2800001487503119E-2</v>
      </c>
      <c r="FA83" s="13">
        <f t="shared" si="270"/>
        <v>0.26449106940317657</v>
      </c>
      <c r="FB83" s="13">
        <f t="shared" si="271"/>
        <v>0.28423209511094916</v>
      </c>
      <c r="FC83" s="13">
        <f t="shared" si="272"/>
        <v>0.1541796978137423</v>
      </c>
      <c r="FD83" s="13">
        <f t="shared" si="273"/>
        <v>0.21429713618462889</v>
      </c>
      <c r="FE83" s="13">
        <f t="shared" si="274"/>
        <v>0.36847683399837117</v>
      </c>
      <c r="FF83" s="9">
        <v>94</v>
      </c>
      <c r="FG83" s="9">
        <v>36113</v>
      </c>
      <c r="FH83" s="9">
        <v>2855</v>
      </c>
      <c r="FI83" s="9">
        <v>13184</v>
      </c>
      <c r="FJ83" s="9">
        <v>464</v>
      </c>
      <c r="FK83" s="9">
        <f t="shared" si="219"/>
        <v>36207</v>
      </c>
      <c r="FL83" s="9">
        <f t="shared" si="220"/>
        <v>16039</v>
      </c>
      <c r="FM83" s="9">
        <f t="shared" si="221"/>
        <v>464</v>
      </c>
      <c r="FN83" s="9">
        <v>208130</v>
      </c>
      <c r="FO83" s="9">
        <v>76309</v>
      </c>
      <c r="FP83" s="9">
        <v>295866</v>
      </c>
      <c r="FQ83" s="9">
        <f t="shared" si="222"/>
        <v>131821</v>
      </c>
      <c r="FR83" s="8">
        <v>360822</v>
      </c>
      <c r="FS83" s="8">
        <v>29616</v>
      </c>
      <c r="FT83" s="13">
        <f t="shared" si="275"/>
        <v>8.2079252373746608E-2</v>
      </c>
      <c r="FU83" s="8">
        <v>331206</v>
      </c>
      <c r="FV83" s="8">
        <v>210890</v>
      </c>
      <c r="FW83" s="8">
        <v>120316</v>
      </c>
      <c r="FX83" s="13">
        <f t="shared" si="276"/>
        <v>0.63673363405252326</v>
      </c>
      <c r="FY83" s="13">
        <f t="shared" si="277"/>
        <v>0.3632663659474768</v>
      </c>
      <c r="FZ83" s="17">
        <v>74008</v>
      </c>
      <c r="GA83" s="17">
        <v>65058</v>
      </c>
      <c r="GB83" s="17">
        <v>96378</v>
      </c>
      <c r="GC83" s="17">
        <v>76990</v>
      </c>
      <c r="GD83" s="17">
        <v>48388</v>
      </c>
      <c r="GE83" s="13">
        <f t="shared" si="223"/>
        <v>0.20510944454606425</v>
      </c>
      <c r="GF83" s="13">
        <f t="shared" si="224"/>
        <v>0.18030497031777443</v>
      </c>
      <c r="GG83" s="13">
        <f t="shared" si="225"/>
        <v>0.26710677286861667</v>
      </c>
      <c r="GH83" s="13">
        <f t="shared" si="226"/>
        <v>0.21337390735598161</v>
      </c>
      <c r="GI83" s="13">
        <f t="shared" si="227"/>
        <v>0.13410490491156304</v>
      </c>
      <c r="GJ83">
        <v>1972</v>
      </c>
      <c r="GK83" s="8">
        <v>246241</v>
      </c>
      <c r="GL83" s="8">
        <v>31289</v>
      </c>
      <c r="GM83" s="8">
        <v>48660</v>
      </c>
      <c r="GN83" s="8">
        <v>30586</v>
      </c>
      <c r="GO83" s="8">
        <v>4046</v>
      </c>
      <c r="GP83" s="13">
        <f t="shared" si="278"/>
        <v>0.68244452943556655</v>
      </c>
      <c r="GQ83" s="13">
        <f t="shared" si="279"/>
        <v>8.6715887612174428E-2</v>
      </c>
      <c r="GR83" s="13">
        <f t="shared" si="280"/>
        <v>0.13485873921213229</v>
      </c>
      <c r="GS83" s="13">
        <f t="shared" si="281"/>
        <v>8.4767558519159028E-2</v>
      </c>
      <c r="GT83" s="13">
        <f t="shared" si="282"/>
        <v>1.121328522096768E-2</v>
      </c>
      <c r="GU83" s="21">
        <v>244469.391812927</v>
      </c>
      <c r="GV83" s="21">
        <f>GU83*VLOOKUP(H83,'R-CPI-U-RS'!$A$44:$O$54,15,FALSE)</f>
        <v>251651.66639990814</v>
      </c>
      <c r="GW83" s="9">
        <v>1027</v>
      </c>
      <c r="GX83" s="9">
        <v>50</v>
      </c>
      <c r="GY83" s="9">
        <v>47</v>
      </c>
      <c r="GZ83" s="9">
        <v>2589</v>
      </c>
      <c r="HA83" s="9">
        <f t="shared" si="228"/>
        <v>2686</v>
      </c>
      <c r="HB83" s="8">
        <v>37374</v>
      </c>
      <c r="HC83" s="8">
        <v>95878</v>
      </c>
      <c r="HD83" s="8">
        <v>94635</v>
      </c>
      <c r="HE83" s="8">
        <v>98642</v>
      </c>
      <c r="HF83" s="8">
        <v>4677</v>
      </c>
      <c r="HG83" s="13">
        <f t="shared" si="283"/>
        <v>0.11284215865654608</v>
      </c>
      <c r="HH83" s="13">
        <f t="shared" si="332"/>
        <v>0.28948147074630293</v>
      </c>
      <c r="HI83" s="13">
        <f t="shared" si="333"/>
        <v>0.28572851941088023</v>
      </c>
      <c r="HJ83" s="13">
        <f t="shared" si="334"/>
        <v>0.29782673019208589</v>
      </c>
      <c r="HK83" s="13">
        <f t="shared" si="335"/>
        <v>1.4121120994184888E-2</v>
      </c>
      <c r="HL83" s="5">
        <v>1146</v>
      </c>
      <c r="HM83" s="5">
        <f>HL83*VLOOKUP(H83,'R-CPI-U-RS'!$A$44:$O$54,15,FALSE)</f>
        <v>1179.668373024705</v>
      </c>
      <c r="HN83" s="17">
        <v>45744</v>
      </c>
      <c r="HO83" s="17">
        <v>80123</v>
      </c>
      <c r="HP83" s="17">
        <v>36151</v>
      </c>
      <c r="HQ83" s="17">
        <v>14936</v>
      </c>
      <c r="HR83" s="17">
        <v>32259</v>
      </c>
      <c r="HS83" s="17">
        <v>1677</v>
      </c>
      <c r="HT83" s="13">
        <f t="shared" si="284"/>
        <v>0.21690928920290198</v>
      </c>
      <c r="HU83" s="13">
        <f t="shared" si="285"/>
        <v>0.37992792451040824</v>
      </c>
      <c r="HV83" s="13">
        <f t="shared" si="286"/>
        <v>0.17142112001517379</v>
      </c>
      <c r="HW83" s="13">
        <f t="shared" si="287"/>
        <v>7.0823652140926549E-2</v>
      </c>
      <c r="HX83" s="13">
        <f t="shared" si="288"/>
        <v>0.15296600123287021</v>
      </c>
      <c r="HY83" s="13">
        <f t="shared" si="289"/>
        <v>7.9520128977191903E-3</v>
      </c>
      <c r="HZ83" s="13">
        <v>0.17300000000000001</v>
      </c>
      <c r="IA83" s="17">
        <v>3256</v>
      </c>
      <c r="IB83" s="17">
        <v>22651</v>
      </c>
      <c r="IC83" s="17">
        <v>29104</v>
      </c>
      <c r="ID83" s="17">
        <v>18310</v>
      </c>
      <c r="IE83" s="17">
        <v>38774</v>
      </c>
      <c r="IF83" s="17">
        <v>8221</v>
      </c>
      <c r="IG83" s="13">
        <f t="shared" si="290"/>
        <v>2.7062069882642373E-2</v>
      </c>
      <c r="IH83" s="13">
        <f t="shared" si="291"/>
        <v>0.18826257521859105</v>
      </c>
      <c r="II83" s="13">
        <f t="shared" si="292"/>
        <v>0.24189633963895077</v>
      </c>
      <c r="IJ83" s="13">
        <f t="shared" si="293"/>
        <v>0.15218258585724259</v>
      </c>
      <c r="IK83" s="13">
        <f t="shared" si="294"/>
        <v>0.32226802752751088</v>
      </c>
      <c r="IL83" s="13">
        <f t="shared" si="295"/>
        <v>6.8328401875062339E-2</v>
      </c>
      <c r="IM83" s="13">
        <v>0.30399999999999999</v>
      </c>
      <c r="IN83" s="17">
        <v>463134</v>
      </c>
      <c r="IO83" s="17">
        <v>351313</v>
      </c>
      <c r="IP83" s="17">
        <v>41776</v>
      </c>
      <c r="IQ83" s="17">
        <v>6529</v>
      </c>
      <c r="IR83" s="17">
        <v>7264</v>
      </c>
      <c r="IS83" s="17">
        <v>8145</v>
      </c>
      <c r="IT83" s="17">
        <v>48107</v>
      </c>
      <c r="IU83" s="13">
        <f t="shared" si="296"/>
        <v>0.7585558391307915</v>
      </c>
      <c r="IV83" s="13">
        <f t="shared" si="297"/>
        <v>9.0202835464466002E-2</v>
      </c>
      <c r="IW83" s="13">
        <f t="shared" si="298"/>
        <v>1.4097431844779264E-2</v>
      </c>
      <c r="IX83" s="13">
        <f t="shared" si="299"/>
        <v>1.568444553844028E-2</v>
      </c>
      <c r="IY83" s="13">
        <f t="shared" si="300"/>
        <v>1.7586702768529194E-2</v>
      </c>
      <c r="IZ83" s="13">
        <f t="shared" si="301"/>
        <v>0.10387274525299374</v>
      </c>
      <c r="JA83" s="17">
        <v>463134</v>
      </c>
      <c r="JB83" s="17">
        <v>351313</v>
      </c>
      <c r="JC83" s="17">
        <v>41776</v>
      </c>
      <c r="JD83" s="17">
        <v>6529</v>
      </c>
      <c r="JE83" s="17">
        <v>8636</v>
      </c>
      <c r="JF83" s="17">
        <v>6773</v>
      </c>
      <c r="JG83" s="17">
        <v>48107</v>
      </c>
      <c r="JH83" s="13">
        <f t="shared" si="229"/>
        <v>0.7585558391307915</v>
      </c>
      <c r="JI83" s="13">
        <f t="shared" si="230"/>
        <v>9.0202835464466002E-2</v>
      </c>
      <c r="JJ83" s="13">
        <f t="shared" si="231"/>
        <v>1.4097431844779264E-2</v>
      </c>
      <c r="JK83" s="13">
        <f t="shared" si="232"/>
        <v>1.8646871099940839E-2</v>
      </c>
      <c r="JL83" s="13">
        <f t="shared" si="233"/>
        <v>1.4624277207028635E-2</v>
      </c>
      <c r="JM83" s="13">
        <f t="shared" si="234"/>
        <v>0.10387274525299374</v>
      </c>
      <c r="JN83" s="1">
        <v>134</v>
      </c>
      <c r="JO83" s="1">
        <v>82</v>
      </c>
      <c r="JP83" s="1">
        <v>12</v>
      </c>
      <c r="JQ83" s="1">
        <v>34</v>
      </c>
      <c r="JR83" s="1">
        <v>5</v>
      </c>
      <c r="JS83" s="1">
        <v>1</v>
      </c>
      <c r="JT83" s="11">
        <f t="shared" si="235"/>
        <v>0.61194029850746268</v>
      </c>
      <c r="JU83" s="11">
        <f t="shared" si="236"/>
        <v>8.9552238805970144E-2</v>
      </c>
      <c r="JV83" s="11">
        <f t="shared" si="237"/>
        <v>0.2537313432835821</v>
      </c>
      <c r="JW83" s="11">
        <f t="shared" si="238"/>
        <v>3.7313432835820892E-2</v>
      </c>
      <c r="JX83" s="11">
        <f t="shared" si="239"/>
        <v>7.462686567164179E-3</v>
      </c>
      <c r="JY83" s="29">
        <f>(JN83/J83)*100000</f>
        <v>17.105342100459421</v>
      </c>
      <c r="JZ83" s="9">
        <v>5886808</v>
      </c>
      <c r="KA83" s="9"/>
      <c r="KB83" s="9">
        <v>360279</v>
      </c>
      <c r="KC83" s="9"/>
      <c r="KD83" s="9"/>
      <c r="KE83" s="9"/>
      <c r="KF83" s="9"/>
      <c r="KG83" s="9"/>
      <c r="KH83" s="9">
        <f t="shared" si="240"/>
        <v>0</v>
      </c>
      <c r="KI83" s="9">
        <f t="shared" si="241"/>
        <v>360279</v>
      </c>
      <c r="KJ83" s="9">
        <f t="shared" si="242"/>
        <v>6247087</v>
      </c>
      <c r="KK83" t="e">
        <v>#N/A</v>
      </c>
      <c r="KL83" s="8" t="e">
        <v>#N/A</v>
      </c>
      <c r="KM83" s="8" t="e">
        <v>#N/A</v>
      </c>
      <c r="KN83" s="8" t="e">
        <v>#N/A</v>
      </c>
      <c r="KO83" s="8">
        <v>321689</v>
      </c>
      <c r="KP83" s="8">
        <v>77850</v>
      </c>
      <c r="KQ83" s="8">
        <v>162860</v>
      </c>
      <c r="KR83" s="8">
        <v>68936</v>
      </c>
      <c r="KS83" s="8">
        <v>12043</v>
      </c>
      <c r="KT83" s="13">
        <f t="shared" si="302"/>
        <v>0.24200392304368504</v>
      </c>
      <c r="KU83" s="13">
        <f t="shared" si="303"/>
        <v>0.50626536810397615</v>
      </c>
      <c r="KV83" s="13">
        <f t="shared" si="304"/>
        <v>0.21429392985150253</v>
      </c>
      <c r="KW83" s="13">
        <f t="shared" si="305"/>
        <v>3.7436779000836209E-2</v>
      </c>
      <c r="KX83" s="17">
        <v>7251125</v>
      </c>
      <c r="KY83" s="15">
        <f t="shared" si="306"/>
        <v>22.54079250456186</v>
      </c>
      <c r="KZ83" s="8">
        <v>367729</v>
      </c>
      <c r="LA83" s="8">
        <v>11818</v>
      </c>
      <c r="LB83" s="8">
        <v>93742</v>
      </c>
      <c r="LC83" s="8">
        <v>170501</v>
      </c>
      <c r="LD83" s="8">
        <v>62223</v>
      </c>
      <c r="LE83" s="8">
        <v>29445</v>
      </c>
      <c r="LF83" s="13">
        <f t="shared" si="307"/>
        <v>3.213779712777616E-2</v>
      </c>
      <c r="LG83" s="13">
        <f t="shared" si="308"/>
        <v>0.25492142311321653</v>
      </c>
      <c r="LH83" s="13">
        <f t="shared" si="309"/>
        <v>0.46365937959747533</v>
      </c>
      <c r="LI83" s="13">
        <f t="shared" si="310"/>
        <v>0.16920884673224032</v>
      </c>
      <c r="LJ83" s="13">
        <f t="shared" si="311"/>
        <v>8.0072553429291676E-2</v>
      </c>
      <c r="LK83" s="17">
        <v>541</v>
      </c>
      <c r="LL83" s="17">
        <v>34</v>
      </c>
      <c r="LM83" s="13">
        <f t="shared" si="348"/>
        <v>6.2846580406654348E-2</v>
      </c>
      <c r="LN83" s="27" t="e">
        <v>#N/A</v>
      </c>
      <c r="LO83" s="27" t="e">
        <v>#N/A</v>
      </c>
      <c r="LP83" s="27" t="e">
        <v>#N/A</v>
      </c>
      <c r="LQ83" s="27" t="e">
        <v>#N/A</v>
      </c>
      <c r="LR83" s="27" t="e">
        <v>#N/A</v>
      </c>
      <c r="LS83" s="11" t="e">
        <f t="shared" si="312"/>
        <v>#N/A</v>
      </c>
      <c r="LT83" s="11" t="e">
        <f t="shared" si="313"/>
        <v>#N/A</v>
      </c>
      <c r="LU83" s="11" t="e">
        <f t="shared" si="314"/>
        <v>#N/A</v>
      </c>
      <c r="LV83" s="11" t="e">
        <f t="shared" si="315"/>
        <v>#N/A</v>
      </c>
      <c r="LW83" s="11" t="e">
        <f t="shared" si="316"/>
        <v>#N/A</v>
      </c>
      <c r="LX83" s="25" t="e">
        <v>#N/A</v>
      </c>
      <c r="LY83" s="25" t="e">
        <v>#N/A</v>
      </c>
      <c r="LZ83" s="25" t="e">
        <v>#N/A</v>
      </c>
      <c r="MA83" s="25" t="e">
        <v>#N/A</v>
      </c>
      <c r="MB83" s="22" t="e">
        <v>#N/A</v>
      </c>
      <c r="MC83" s="22" t="e">
        <v>#N/A</v>
      </c>
      <c r="MD83" s="1">
        <v>365</v>
      </c>
      <c r="ME83" s="1">
        <v>123</v>
      </c>
      <c r="MF83" s="1">
        <v>226</v>
      </c>
      <c r="MG83" s="1">
        <v>15</v>
      </c>
      <c r="MH83" s="1">
        <v>1</v>
      </c>
      <c r="MI83" s="1">
        <v>0</v>
      </c>
      <c r="MJ83" s="11">
        <f t="shared" si="243"/>
        <v>0.33698630136986302</v>
      </c>
      <c r="MK83" s="11">
        <f t="shared" si="244"/>
        <v>0.61917808219178083</v>
      </c>
      <c r="ML83" s="11">
        <f t="shared" si="245"/>
        <v>4.1095890410958902E-2</v>
      </c>
      <c r="MM83" s="11">
        <f t="shared" si="246"/>
        <v>2.7397260273972603E-3</v>
      </c>
      <c r="MN83" s="11">
        <f t="shared" si="247"/>
        <v>0</v>
      </c>
      <c r="MO83" s="26" t="e">
        <v>#N/A</v>
      </c>
      <c r="MP83" s="26" t="e">
        <v>#N/A</v>
      </c>
      <c r="MQ83" s="26" t="e">
        <v>#N/A</v>
      </c>
      <c r="MR83" s="26" t="e">
        <v>#N/A</v>
      </c>
      <c r="MS83" s="9">
        <v>1717566.0300170199</v>
      </c>
      <c r="MT83" s="9">
        <v>141366.5552</v>
      </c>
      <c r="MU83" s="9">
        <v>746674.5</v>
      </c>
      <c r="MV83" s="9">
        <v>1211719.8693000199</v>
      </c>
      <c r="MW83" s="9">
        <v>3817326.9545170399</v>
      </c>
      <c r="MX83" s="13" t="e">
        <v>#N/A</v>
      </c>
      <c r="MY83" s="13" t="e">
        <v>#N/A</v>
      </c>
      <c r="MZ83" s="13" t="e">
        <v>#N/A</v>
      </c>
      <c r="NA83" s="13" t="e">
        <v>#N/A</v>
      </c>
      <c r="NB83" s="13" t="e">
        <v>#N/A</v>
      </c>
      <c r="NC83" s="8">
        <v>1647</v>
      </c>
      <c r="ND83" s="8">
        <v>2220</v>
      </c>
      <c r="NE83" s="8">
        <v>705</v>
      </c>
      <c r="NF83" s="8">
        <v>1122</v>
      </c>
      <c r="NG83" s="8">
        <v>2954</v>
      </c>
      <c r="NH83" s="38">
        <f t="shared" si="248"/>
        <v>0.19044865864939869</v>
      </c>
      <c r="NI83" s="38">
        <f t="shared" si="249"/>
        <v>0.2567067530064755</v>
      </c>
      <c r="NJ83" s="38">
        <f t="shared" si="250"/>
        <v>8.1521739130434784E-2</v>
      </c>
      <c r="NK83" s="38">
        <f t="shared" si="251"/>
        <v>0.12974098057354302</v>
      </c>
      <c r="NL83" s="38">
        <f t="shared" si="252"/>
        <v>0.341581868640148</v>
      </c>
      <c r="NM83" s="8">
        <v>763992</v>
      </c>
      <c r="NN83" s="8">
        <v>113564</v>
      </c>
      <c r="NO83" s="11">
        <f t="shared" si="253"/>
        <v>0.14864553555534613</v>
      </c>
      <c r="NP83" s="13" t="e">
        <v>#N/A</v>
      </c>
      <c r="NQ83" s="13" t="e">
        <v>#N/A</v>
      </c>
      <c r="NR83" s="13">
        <v>9.3092198370000004E-2</v>
      </c>
      <c r="NS83" s="9" t="e">
        <v>#N/A</v>
      </c>
      <c r="NT83" s="39" t="e">
        <v>#N/A</v>
      </c>
      <c r="NU83" s="8">
        <v>2967</v>
      </c>
      <c r="NV83" s="16">
        <v>383.63122000000004</v>
      </c>
      <c r="NW83" s="8">
        <v>416</v>
      </c>
      <c r="NX83" s="25">
        <v>6.1812778599999998</v>
      </c>
      <c r="NY83" s="39" t="e">
        <v>#N/A</v>
      </c>
    </row>
    <row r="84" spans="1:389" x14ac:dyDescent="0.25">
      <c r="A84" s="3" t="s">
        <v>51</v>
      </c>
      <c r="B84" s="3" t="s">
        <v>6</v>
      </c>
      <c r="C84" s="3" t="s">
        <v>82</v>
      </c>
      <c r="D84" s="3" t="s">
        <v>98</v>
      </c>
      <c r="E84" s="3" t="s">
        <v>27</v>
      </c>
      <c r="F84" s="3" t="s">
        <v>28</v>
      </c>
      <c r="G84" s="3">
        <v>21111</v>
      </c>
      <c r="H84" s="3">
        <v>2024</v>
      </c>
      <c r="I84" s="3" t="str">
        <f t="shared" si="216"/>
        <v>Sum of 2024</v>
      </c>
      <c r="J84" s="8">
        <v>793881</v>
      </c>
      <c r="K84" s="8">
        <v>793881</v>
      </c>
      <c r="L84" s="8">
        <v>176357</v>
      </c>
      <c r="M84" s="8">
        <v>182771</v>
      </c>
      <c r="N84" s="8">
        <v>293596</v>
      </c>
      <c r="O84" s="8">
        <v>141157</v>
      </c>
      <c r="P84" s="13">
        <f t="shared" si="254"/>
        <v>0.22214538450976909</v>
      </c>
      <c r="Q84" s="13">
        <f t="shared" si="255"/>
        <v>0.23022468102902072</v>
      </c>
      <c r="R84" s="13">
        <f t="shared" si="256"/>
        <v>0.36982368894078582</v>
      </c>
      <c r="S84" s="13">
        <f t="shared" si="257"/>
        <v>0.17780624552042434</v>
      </c>
      <c r="T84" s="15">
        <v>38.6</v>
      </c>
      <c r="U84" s="15">
        <v>37.299999999999997</v>
      </c>
      <c r="V84" s="15">
        <v>39.700000000000003</v>
      </c>
      <c r="W84" s="17">
        <v>472933</v>
      </c>
      <c r="X84" s="17">
        <v>152857</v>
      </c>
      <c r="Y84" s="17">
        <v>30297</v>
      </c>
      <c r="Z84" s="17">
        <v>5154</v>
      </c>
      <c r="AA84" s="17">
        <v>52236</v>
      </c>
      <c r="AB84" s="17">
        <v>80404</v>
      </c>
      <c r="AC84" s="17">
        <v>320948</v>
      </c>
      <c r="AD84" s="13">
        <f t="shared" si="203"/>
        <v>0.59572278464908468</v>
      </c>
      <c r="AE84" s="13">
        <f t="shared" si="204"/>
        <v>0.19254397069585996</v>
      </c>
      <c r="AF84" s="13">
        <f t="shared" si="205"/>
        <v>3.8163150396595964E-2</v>
      </c>
      <c r="AG84" s="13">
        <f t="shared" si="206"/>
        <v>6.4921568849739446E-3</v>
      </c>
      <c r="AH84" s="13">
        <f t="shared" si="207"/>
        <v>6.5798274552483313E-2</v>
      </c>
      <c r="AI84" s="13">
        <f t="shared" si="208"/>
        <v>0.10127966282100213</v>
      </c>
      <c r="AJ84" s="13">
        <f t="shared" si="209"/>
        <v>0.40427721535091532</v>
      </c>
      <c r="AK84" s="17">
        <v>333252</v>
      </c>
      <c r="AL84" s="17">
        <v>120364</v>
      </c>
      <c r="AM84" s="17">
        <v>110699</v>
      </c>
      <c r="AN84" s="17">
        <v>48101</v>
      </c>
      <c r="AO84" s="17">
        <v>54088</v>
      </c>
      <c r="AP84" s="13">
        <f t="shared" si="258"/>
        <v>0.36118012795122012</v>
      </c>
      <c r="AQ84" s="13">
        <f t="shared" si="317"/>
        <v>0.33217805144455248</v>
      </c>
      <c r="AR84" s="13">
        <f t="shared" si="318"/>
        <v>0.14433821852532017</v>
      </c>
      <c r="AS84" s="13">
        <f t="shared" si="319"/>
        <v>0.16230360207890726</v>
      </c>
      <c r="AT84" s="19">
        <v>2.34</v>
      </c>
      <c r="AU84" s="17">
        <v>745444</v>
      </c>
      <c r="AV84" s="17">
        <v>634506</v>
      </c>
      <c r="AW84" s="17">
        <v>59871</v>
      </c>
      <c r="AX84" s="17">
        <v>19130</v>
      </c>
      <c r="AY84" s="17">
        <v>13829</v>
      </c>
      <c r="AZ84" s="17">
        <v>18108</v>
      </c>
      <c r="BA84" s="13">
        <f t="shared" si="320"/>
        <v>0.85117862642934949</v>
      </c>
      <c r="BB84" s="13">
        <f t="shared" si="321"/>
        <v>8.0315892273598019E-2</v>
      </c>
      <c r="BC84" s="13">
        <f t="shared" si="322"/>
        <v>2.566255815326168E-2</v>
      </c>
      <c r="BD84" s="13">
        <f t="shared" si="323"/>
        <v>1.8551359994848707E-2</v>
      </c>
      <c r="BE84" s="13">
        <f t="shared" si="324"/>
        <v>2.4291563148942107E-2</v>
      </c>
      <c r="BF84" s="13">
        <f t="shared" si="210"/>
        <v>0.14882137357065051</v>
      </c>
      <c r="BG84" s="17">
        <v>785993</v>
      </c>
      <c r="BH84" s="17">
        <v>679968</v>
      </c>
      <c r="BI84" s="17">
        <v>68086</v>
      </c>
      <c r="BJ84" s="17">
        <v>12403</v>
      </c>
      <c r="BK84" s="17">
        <v>15435</v>
      </c>
      <c r="BL84" s="17">
        <v>10101</v>
      </c>
      <c r="BM84" s="13">
        <f t="shared" si="259"/>
        <v>0.86510694115596454</v>
      </c>
      <c r="BN84" s="13">
        <f t="shared" si="325"/>
        <v>8.662418113138412E-2</v>
      </c>
      <c r="BO84" s="13">
        <f t="shared" si="326"/>
        <v>1.5780038753525794E-2</v>
      </c>
      <c r="BP84" s="13">
        <f t="shared" si="327"/>
        <v>1.9637579469537262E-2</v>
      </c>
      <c r="BQ84" s="13">
        <f t="shared" si="328"/>
        <v>1.285125948958833E-2</v>
      </c>
      <c r="BR84" s="13">
        <f t="shared" si="217"/>
        <v>0.13489305884403549</v>
      </c>
      <c r="BS84" s="17">
        <v>511530</v>
      </c>
      <c r="BT84" s="17">
        <v>180167</v>
      </c>
      <c r="BU84" s="17">
        <v>10780</v>
      </c>
      <c r="BV84" s="17">
        <v>91404</v>
      </c>
      <c r="BW84" s="13">
        <f t="shared" si="260"/>
        <v>0.64434090247782727</v>
      </c>
      <c r="BX84" s="13">
        <f t="shared" si="329"/>
        <v>0.22694459245151352</v>
      </c>
      <c r="BY84" s="13">
        <f t="shared" si="330"/>
        <v>1.357886131548683E-2</v>
      </c>
      <c r="BZ84" s="13">
        <f t="shared" si="331"/>
        <v>0.11513564375517238</v>
      </c>
      <c r="CA84" s="13">
        <f t="shared" si="261"/>
        <v>0.35565909752217273</v>
      </c>
      <c r="CB84" s="8">
        <v>778355</v>
      </c>
      <c r="CC84" s="8">
        <v>110258</v>
      </c>
      <c r="CD84" s="13">
        <f t="shared" si="262"/>
        <v>0.14165515735108017</v>
      </c>
      <c r="CE84" s="8">
        <v>172872</v>
      </c>
      <c r="CF84" s="8">
        <v>33694</v>
      </c>
      <c r="CG84" s="13">
        <f t="shared" si="263"/>
        <v>0.19490721458651489</v>
      </c>
      <c r="CH84" s="5">
        <v>70585</v>
      </c>
      <c r="CI84" s="5">
        <f>CH84*VLOOKUP(H84,'R-CPI-U-RS'!$A$44:$O$54,15,FALSE)</f>
        <v>70585</v>
      </c>
      <c r="CJ84" s="5"/>
      <c r="CK84" s="5" t="e">
        <v>#N/A</v>
      </c>
      <c r="CL84" s="9" t="e">
        <v>#N/A</v>
      </c>
      <c r="CM84" s="9" t="e">
        <v>#N/A</v>
      </c>
      <c r="CN84" s="9" t="e">
        <v>#N/A</v>
      </c>
      <c r="CO84" s="9" t="e">
        <v>#N/A</v>
      </c>
      <c r="CP84" s="9" t="e">
        <v>#N/A</v>
      </c>
      <c r="CQ84" s="9" t="e">
        <v>#N/A</v>
      </c>
      <c r="CR84" s="9" t="e">
        <v>#N/A</v>
      </c>
      <c r="CS84" s="9" t="e">
        <v>#N/A</v>
      </c>
      <c r="CT84" s="20" t="e">
        <v>#N/A</v>
      </c>
      <c r="CU84" s="20" t="e">
        <f>CT84*VLOOKUP(H84,'R-CPI-U-RS'!$A$44:$P$54,16,FALSE)</f>
        <v>#N/A</v>
      </c>
      <c r="CV84" s="9" t="e">
        <v>#N/A</v>
      </c>
      <c r="CW84" s="9">
        <v>628101</v>
      </c>
      <c r="CX84" s="9">
        <v>98539</v>
      </c>
      <c r="CY84" s="9">
        <v>30368</v>
      </c>
      <c r="CZ84" s="9">
        <v>21951</v>
      </c>
      <c r="DA84" s="11">
        <f t="shared" si="264"/>
        <v>0.80633383785282664</v>
      </c>
      <c r="DB84" s="11">
        <f t="shared" si="265"/>
        <v>0.12650088130440754</v>
      </c>
      <c r="DC84" s="11">
        <f t="shared" si="266"/>
        <v>3.8985363799635152E-2</v>
      </c>
      <c r="DD84" s="11">
        <f t="shared" si="267"/>
        <v>2.817991704313064E-2</v>
      </c>
      <c r="DE84" s="9" t="e">
        <v>#N/A</v>
      </c>
      <c r="DF84" s="9">
        <v>376516</v>
      </c>
      <c r="DG84" s="9" t="e">
        <v>#N/A</v>
      </c>
      <c r="DH84" s="9" t="e">
        <v>#N/A</v>
      </c>
      <c r="DI84" s="9" t="e">
        <v>#N/A</v>
      </c>
      <c r="DJ84" s="9" t="e">
        <v>#N/A</v>
      </c>
      <c r="DK84" s="9" t="e">
        <v>#N/A</v>
      </c>
      <c r="DL84" s="9" t="e">
        <v>#N/A</v>
      </c>
      <c r="DM84" s="9" t="e">
        <v>#N/A</v>
      </c>
      <c r="DN84" s="9" t="e">
        <v>#N/A</v>
      </c>
      <c r="DO84" s="9" t="e">
        <v>#N/A</v>
      </c>
      <c r="DP84" s="9" t="e">
        <v>#N/A</v>
      </c>
      <c r="DQ84" s="9" t="e">
        <v>#N/A</v>
      </c>
      <c r="DR84" s="9" t="e">
        <v>#N/A</v>
      </c>
      <c r="DS84" s="9" t="e">
        <v>#N/A</v>
      </c>
      <c r="DT84" s="9" t="e">
        <v>#N/A</v>
      </c>
      <c r="DU84" s="9" t="e">
        <v>#N/A</v>
      </c>
      <c r="DV84" s="9" t="e">
        <v>#N/A</v>
      </c>
      <c r="DW84" s="9" t="e">
        <v>#N/A</v>
      </c>
      <c r="DX84" s="9" t="e">
        <v>#N/A</v>
      </c>
      <c r="DY84" s="9" t="e">
        <v>#N/A</v>
      </c>
      <c r="DZ84" s="9" t="e">
        <v>#N/A</v>
      </c>
      <c r="EA84" s="9" t="e">
        <f t="shared" si="336"/>
        <v>#N/A</v>
      </c>
      <c r="EB84" s="9" t="e">
        <f t="shared" si="337"/>
        <v>#N/A</v>
      </c>
      <c r="EC84" s="9" t="e">
        <f t="shared" si="338"/>
        <v>#N/A</v>
      </c>
      <c r="ED84" s="9" t="e">
        <f t="shared" si="339"/>
        <v>#N/A</v>
      </c>
      <c r="EE84" s="9" t="e">
        <f t="shared" si="340"/>
        <v>#N/A</v>
      </c>
      <c r="EF84" s="9" t="e">
        <f t="shared" si="341"/>
        <v>#N/A</v>
      </c>
      <c r="EG84" s="11" t="e">
        <f t="shared" si="342"/>
        <v>#N/A</v>
      </c>
      <c r="EH84" s="11" t="e">
        <f t="shared" si="343"/>
        <v>#N/A</v>
      </c>
      <c r="EI84" s="11" t="e">
        <f t="shared" si="344"/>
        <v>#N/A</v>
      </c>
      <c r="EJ84" s="11" t="e">
        <f t="shared" si="345"/>
        <v>#N/A</v>
      </c>
      <c r="EK84" s="11" t="e">
        <f t="shared" si="346"/>
        <v>#N/A</v>
      </c>
      <c r="EL84" s="11" t="e">
        <f t="shared" si="347"/>
        <v>#N/A</v>
      </c>
      <c r="EM84" s="9">
        <v>637021</v>
      </c>
      <c r="EN84" s="9">
        <v>417535</v>
      </c>
      <c r="EO84" s="14">
        <f t="shared" si="268"/>
        <v>0.65544934939350508</v>
      </c>
      <c r="EP84" s="9">
        <v>395540</v>
      </c>
      <c r="EQ84" s="9">
        <v>376516</v>
      </c>
      <c r="ER84" s="11">
        <f t="shared" si="218"/>
        <v>4.809627344895586E-2</v>
      </c>
      <c r="ES84" s="9" t="e">
        <v>#N/A</v>
      </c>
      <c r="ET84" s="9">
        <v>551126</v>
      </c>
      <c r="EU84" s="9">
        <v>52619</v>
      </c>
      <c r="EV84" s="9">
        <v>137590</v>
      </c>
      <c r="EW84" s="9">
        <v>157506</v>
      </c>
      <c r="EX84" s="9">
        <v>85671</v>
      </c>
      <c r="EY84" s="9">
        <v>117740</v>
      </c>
      <c r="EZ84" s="13">
        <f t="shared" si="269"/>
        <v>9.5475444816611812E-2</v>
      </c>
      <c r="FA84" s="13">
        <f t="shared" si="270"/>
        <v>0.24965252954859687</v>
      </c>
      <c r="FB84" s="13">
        <f t="shared" si="271"/>
        <v>0.28578945649452214</v>
      </c>
      <c r="FC84" s="13">
        <f t="shared" si="272"/>
        <v>0.15544721170839337</v>
      </c>
      <c r="FD84" s="13">
        <f t="shared" si="273"/>
        <v>0.21363535743187584</v>
      </c>
      <c r="FE84" s="13">
        <f t="shared" si="274"/>
        <v>0.36908256914026921</v>
      </c>
      <c r="FF84" s="9" t="e">
        <v>#N/A</v>
      </c>
      <c r="FG84" s="9" t="e">
        <v>#N/A</v>
      </c>
      <c r="FH84" s="9" t="e">
        <v>#N/A</v>
      </c>
      <c r="FI84" s="9" t="e">
        <v>#N/A</v>
      </c>
      <c r="FJ84" s="9" t="e">
        <v>#N/A</v>
      </c>
      <c r="FK84" s="9" t="e">
        <f t="shared" si="219"/>
        <v>#N/A</v>
      </c>
      <c r="FL84" s="9" t="e">
        <f t="shared" si="220"/>
        <v>#N/A</v>
      </c>
      <c r="FM84" s="9" t="e">
        <f t="shared" si="221"/>
        <v>#N/A</v>
      </c>
      <c r="FN84" s="9" t="e">
        <v>#N/A</v>
      </c>
      <c r="FO84" s="9" t="e">
        <v>#N/A</v>
      </c>
      <c r="FP84" s="9" t="e">
        <v>#N/A</v>
      </c>
      <c r="FQ84" s="9" t="e">
        <f t="shared" si="222"/>
        <v>#N/A</v>
      </c>
      <c r="FR84" s="8">
        <v>363550</v>
      </c>
      <c r="FS84" s="8">
        <v>30298</v>
      </c>
      <c r="FT84" s="13">
        <f t="shared" si="275"/>
        <v>8.3339293082106997E-2</v>
      </c>
      <c r="FU84" s="8">
        <v>333252</v>
      </c>
      <c r="FV84" s="8">
        <v>206685</v>
      </c>
      <c r="FW84" s="8">
        <v>126567</v>
      </c>
      <c r="FX84" s="13">
        <f t="shared" si="276"/>
        <v>0.62020633034460404</v>
      </c>
      <c r="FY84" s="13">
        <f t="shared" si="277"/>
        <v>0.3797936696553959</v>
      </c>
      <c r="FZ84" s="17">
        <v>77771</v>
      </c>
      <c r="GA84" s="17">
        <v>66658</v>
      </c>
      <c r="GB84" s="17">
        <v>89092</v>
      </c>
      <c r="GC84" s="17">
        <v>77356</v>
      </c>
      <c r="GD84" s="17">
        <v>52673</v>
      </c>
      <c r="GE84" s="13">
        <f t="shared" si="223"/>
        <v>0.21392105625085958</v>
      </c>
      <c r="GF84" s="13">
        <f t="shared" si="224"/>
        <v>0.18335304634850777</v>
      </c>
      <c r="GG84" s="13">
        <f t="shared" si="225"/>
        <v>0.24506120203548343</v>
      </c>
      <c r="GH84" s="13">
        <f t="shared" si="226"/>
        <v>0.21277953513959566</v>
      </c>
      <c r="GI84" s="13">
        <f t="shared" si="227"/>
        <v>0.14488516022555356</v>
      </c>
      <c r="GJ84">
        <v>1971</v>
      </c>
      <c r="GK84" s="8">
        <v>242803</v>
      </c>
      <c r="GL84" s="8">
        <v>29779</v>
      </c>
      <c r="GM84" s="8">
        <v>49589</v>
      </c>
      <c r="GN84" s="8">
        <v>35324</v>
      </c>
      <c r="GO84" s="8">
        <v>6055</v>
      </c>
      <c r="GP84" s="13">
        <f t="shared" si="278"/>
        <v>0.66786686838124054</v>
      </c>
      <c r="GQ84" s="13">
        <f t="shared" si="279"/>
        <v>8.1911704029707058E-2</v>
      </c>
      <c r="GR84" s="13">
        <f t="shared" si="280"/>
        <v>0.13640214550955851</v>
      </c>
      <c r="GS84" s="13">
        <f t="shared" si="281"/>
        <v>9.7164076468161192E-2</v>
      </c>
      <c r="GT84" s="13">
        <f t="shared" si="282"/>
        <v>1.6655205611332692E-2</v>
      </c>
      <c r="GU84" s="21">
        <v>252924.26686788499</v>
      </c>
      <c r="GV84" s="21">
        <f>GU84*VLOOKUP(H84,'R-CPI-U-RS'!$A$44:$O$54,15,FALSE)</f>
        <v>252924.26686788499</v>
      </c>
      <c r="GW84" s="9">
        <v>1173</v>
      </c>
      <c r="GX84" s="9">
        <v>62</v>
      </c>
      <c r="GY84" s="9">
        <v>30</v>
      </c>
      <c r="GZ84" s="9">
        <v>1598</v>
      </c>
      <c r="HA84" s="9">
        <f t="shared" si="228"/>
        <v>1690</v>
      </c>
      <c r="HB84" s="8">
        <v>38869</v>
      </c>
      <c r="HC84" s="8">
        <v>89162</v>
      </c>
      <c r="HD84" s="8">
        <v>96489</v>
      </c>
      <c r="HE84" s="8">
        <v>102222</v>
      </c>
      <c r="HF84" s="8">
        <v>6510</v>
      </c>
      <c r="HG84" s="13">
        <f t="shared" si="283"/>
        <v>0.11663545905200869</v>
      </c>
      <c r="HH84" s="13">
        <f t="shared" si="332"/>
        <v>0.26755128251293314</v>
      </c>
      <c r="HI84" s="13">
        <f t="shared" si="333"/>
        <v>0.28953764718591335</v>
      </c>
      <c r="HJ84" s="13">
        <f t="shared" si="334"/>
        <v>0.30674084476612296</v>
      </c>
      <c r="HK84" s="13">
        <f t="shared" si="335"/>
        <v>1.9534766483021857E-2</v>
      </c>
      <c r="HL84" s="5">
        <v>1172</v>
      </c>
      <c r="HM84" s="5">
        <f>HL84*VLOOKUP(H84,'R-CPI-U-RS'!$A$44:$O$54,15,FALSE)</f>
        <v>1172</v>
      </c>
      <c r="HN84" s="17">
        <v>53701</v>
      </c>
      <c r="HO84" s="17">
        <v>71347</v>
      </c>
      <c r="HP84" s="17">
        <v>38103</v>
      </c>
      <c r="HQ84" s="17">
        <v>16933</v>
      </c>
      <c r="HR84" s="17">
        <v>24672</v>
      </c>
      <c r="HS84" s="17">
        <v>1929</v>
      </c>
      <c r="HT84" s="13">
        <f t="shared" si="284"/>
        <v>0.25982049979437311</v>
      </c>
      <c r="HU84" s="13">
        <f t="shared" si="285"/>
        <v>0.34519679705832546</v>
      </c>
      <c r="HV84" s="13">
        <f t="shared" si="286"/>
        <v>0.18435300094346468</v>
      </c>
      <c r="HW84" s="13">
        <f t="shared" si="287"/>
        <v>8.192660328519244E-2</v>
      </c>
      <c r="HX84" s="13">
        <f t="shared" si="288"/>
        <v>0.11937005588213949</v>
      </c>
      <c r="HY84" s="13">
        <f t="shared" si="289"/>
        <v>9.3330430365048261E-3</v>
      </c>
      <c r="HZ84" s="13">
        <v>0.16399999999999998</v>
      </c>
      <c r="IA84" s="17">
        <v>2902</v>
      </c>
      <c r="IB84" s="17">
        <v>26113</v>
      </c>
      <c r="IC84" s="17">
        <v>30284</v>
      </c>
      <c r="ID84" s="17">
        <v>19231</v>
      </c>
      <c r="IE84" s="17">
        <v>38103</v>
      </c>
      <c r="IF84" s="17">
        <v>9934</v>
      </c>
      <c r="IG84" s="13">
        <f t="shared" si="290"/>
        <v>2.2928567478094606E-2</v>
      </c>
      <c r="IH84" s="13">
        <f t="shared" si="291"/>
        <v>0.20631760253462592</v>
      </c>
      <c r="II84" s="13">
        <f t="shared" si="292"/>
        <v>0.23927248018835873</v>
      </c>
      <c r="IJ84" s="13">
        <f t="shared" si="293"/>
        <v>0.15194323954901356</v>
      </c>
      <c r="IK84" s="13">
        <f t="shared" si="294"/>
        <v>0.30105003673943442</v>
      </c>
      <c r="IL84" s="13">
        <f t="shared" si="295"/>
        <v>7.8488073510472711E-2</v>
      </c>
      <c r="IM84" s="13">
        <v>0.29600000000000004</v>
      </c>
      <c r="IN84" s="17">
        <v>471705</v>
      </c>
      <c r="IO84" s="17">
        <v>362269</v>
      </c>
      <c r="IP84" s="17">
        <v>37690</v>
      </c>
      <c r="IQ84" s="17">
        <v>4595</v>
      </c>
      <c r="IR84" s="17">
        <v>6161</v>
      </c>
      <c r="IS84" s="17">
        <v>11523</v>
      </c>
      <c r="IT84" s="17">
        <v>49467</v>
      </c>
      <c r="IU84" s="13">
        <f t="shared" si="296"/>
        <v>0.76799906721361866</v>
      </c>
      <c r="IV84" s="13">
        <f t="shared" si="297"/>
        <v>7.9901633436151837E-2</v>
      </c>
      <c r="IW84" s="13">
        <f t="shared" si="298"/>
        <v>9.7412577776364462E-3</v>
      </c>
      <c r="IX84" s="13">
        <f t="shared" si="299"/>
        <v>1.3061129307512111E-2</v>
      </c>
      <c r="IY84" s="13">
        <f t="shared" si="300"/>
        <v>2.4428403345311159E-2</v>
      </c>
      <c r="IZ84" s="13">
        <f t="shared" si="301"/>
        <v>0.10486850891976977</v>
      </c>
      <c r="JA84" s="17">
        <v>471705</v>
      </c>
      <c r="JB84" s="17">
        <v>362269</v>
      </c>
      <c r="JC84" s="17">
        <v>37690</v>
      </c>
      <c r="JD84" s="17">
        <v>4595</v>
      </c>
      <c r="JE84" s="17">
        <v>7640</v>
      </c>
      <c r="JF84" s="17">
        <v>10044</v>
      </c>
      <c r="JG84" s="17">
        <v>49467</v>
      </c>
      <c r="JH84" s="13">
        <f t="shared" si="229"/>
        <v>0.76799906721361866</v>
      </c>
      <c r="JI84" s="13">
        <f t="shared" si="230"/>
        <v>7.9901633436151837E-2</v>
      </c>
      <c r="JJ84" s="13">
        <f t="shared" si="231"/>
        <v>9.7412577776364462E-3</v>
      </c>
      <c r="JK84" s="13">
        <f t="shared" si="232"/>
        <v>1.6196563530172459E-2</v>
      </c>
      <c r="JL84" s="13">
        <f t="shared" si="233"/>
        <v>2.1292969122650808E-2</v>
      </c>
      <c r="JM84" s="13">
        <f t="shared" si="234"/>
        <v>0.10486850891976977</v>
      </c>
      <c r="JN84" s="1">
        <v>0</v>
      </c>
      <c r="JO84" s="1">
        <v>0</v>
      </c>
      <c r="JP84" s="1">
        <v>0</v>
      </c>
      <c r="JQ84" s="1">
        <v>0</v>
      </c>
      <c r="JR84" s="1">
        <v>0</v>
      </c>
      <c r="JS84" s="1">
        <v>0</v>
      </c>
      <c r="JT84" s="11" t="e">
        <f t="shared" si="235"/>
        <v>#DIV/0!</v>
      </c>
      <c r="JU84" s="11" t="e">
        <f t="shared" si="236"/>
        <v>#DIV/0!</v>
      </c>
      <c r="JV84" s="11" t="e">
        <f t="shared" si="237"/>
        <v>#DIV/0!</v>
      </c>
      <c r="JW84" s="11" t="e">
        <f t="shared" si="238"/>
        <v>#DIV/0!</v>
      </c>
      <c r="JX84" s="11" t="e">
        <f t="shared" si="239"/>
        <v>#DIV/0!</v>
      </c>
      <c r="JY84" s="29">
        <f>(JN84/J84)*100000</f>
        <v>0</v>
      </c>
      <c r="JZ84" s="9"/>
      <c r="KA84" s="9"/>
      <c r="KB84" s="9"/>
      <c r="KC84" s="9"/>
      <c r="KD84" s="9"/>
      <c r="KE84" s="9"/>
      <c r="KF84" s="9"/>
      <c r="KG84" s="9"/>
      <c r="KH84" s="9">
        <f t="shared" si="240"/>
        <v>0</v>
      </c>
      <c r="KI84" s="9">
        <f t="shared" si="241"/>
        <v>0</v>
      </c>
      <c r="KJ84" s="9">
        <f t="shared" si="242"/>
        <v>0</v>
      </c>
      <c r="KK84">
        <v>3.7</v>
      </c>
      <c r="KL84" s="8">
        <v>557</v>
      </c>
      <c r="KM84" s="8">
        <v>3</v>
      </c>
      <c r="KN84" s="8">
        <v>56299</v>
      </c>
      <c r="KO84" s="8">
        <v>338671</v>
      </c>
      <c r="KP84" s="8">
        <v>79498</v>
      </c>
      <c r="KQ84" s="8">
        <v>167832</v>
      </c>
      <c r="KR84" s="8">
        <v>74845</v>
      </c>
      <c r="KS84" s="8">
        <v>16496</v>
      </c>
      <c r="KT84" s="13">
        <f t="shared" si="302"/>
        <v>0.23473518547498901</v>
      </c>
      <c r="KU84" s="13">
        <f t="shared" si="303"/>
        <v>0.49556058829955918</v>
      </c>
      <c r="KV84" s="13">
        <f t="shared" si="304"/>
        <v>0.22099618804090104</v>
      </c>
      <c r="KW84" s="13">
        <f t="shared" si="305"/>
        <v>4.8708038184550786E-2</v>
      </c>
      <c r="KX84" s="17">
        <v>7956275</v>
      </c>
      <c r="KY84" s="15">
        <f t="shared" si="306"/>
        <v>23.492637397356138</v>
      </c>
      <c r="KZ84" s="8">
        <v>385845</v>
      </c>
      <c r="LA84" s="8">
        <v>13690</v>
      </c>
      <c r="LB84" s="8">
        <v>103451</v>
      </c>
      <c r="LC84" s="8">
        <v>162422</v>
      </c>
      <c r="LD84" s="8">
        <v>67976</v>
      </c>
      <c r="LE84" s="8">
        <v>38306</v>
      </c>
      <c r="LF84" s="13">
        <f t="shared" si="307"/>
        <v>3.54805686221151E-2</v>
      </c>
      <c r="LG84" s="13">
        <f t="shared" si="308"/>
        <v>0.26811543495445062</v>
      </c>
      <c r="LH84" s="13">
        <f t="shared" si="309"/>
        <v>0.42095141831564487</v>
      </c>
      <c r="LI84" s="13">
        <f t="shared" si="310"/>
        <v>0.17617437053739196</v>
      </c>
      <c r="LJ84" s="13">
        <f t="shared" si="311"/>
        <v>9.9278207570397445E-2</v>
      </c>
      <c r="LK84" s="17" t="e">
        <v>#N/A</v>
      </c>
      <c r="LL84" s="17" t="e">
        <v>#N/A</v>
      </c>
      <c r="LM84" s="13" t="e">
        <f t="shared" si="348"/>
        <v>#N/A</v>
      </c>
      <c r="LN84" s="27">
        <v>264.21000000000004</v>
      </c>
      <c r="LO84" s="27">
        <v>77</v>
      </c>
      <c r="LP84" s="27">
        <v>37.319999999999993</v>
      </c>
      <c r="LQ84" s="27">
        <v>4.26</v>
      </c>
      <c r="LR84" s="27">
        <v>14.83</v>
      </c>
      <c r="LS84" s="11">
        <f t="shared" si="312"/>
        <v>0.66447864795533429</v>
      </c>
      <c r="LT84" s="11">
        <f t="shared" si="313"/>
        <v>0.19365223077309995</v>
      </c>
      <c r="LU84" s="11">
        <f t="shared" si="314"/>
        <v>9.3858457824053096E-2</v>
      </c>
      <c r="LV84" s="11">
        <f t="shared" si="315"/>
        <v>1.0713746793420853E-2</v>
      </c>
      <c r="LW84" s="11">
        <f t="shared" si="316"/>
        <v>3.729691665409185E-2</v>
      </c>
      <c r="LX84" s="25" t="e">
        <v>#N/A</v>
      </c>
      <c r="LY84" s="25" t="e">
        <v>#N/A</v>
      </c>
      <c r="LZ84" s="25" t="e">
        <v>#N/A</v>
      </c>
      <c r="MA84" s="25" t="e">
        <v>#N/A</v>
      </c>
      <c r="MB84" s="22" t="e">
        <v>#N/A</v>
      </c>
      <c r="MC84" s="22" t="e">
        <v>#N/A</v>
      </c>
      <c r="MD84" s="1">
        <v>183</v>
      </c>
      <c r="ME84" s="1">
        <v>103</v>
      </c>
      <c r="MF84" s="1">
        <v>77</v>
      </c>
      <c r="MG84" s="1">
        <v>2</v>
      </c>
      <c r="MH84" s="1">
        <v>1</v>
      </c>
      <c r="MI84" s="1">
        <v>0</v>
      </c>
      <c r="MJ84" s="11">
        <f t="shared" si="243"/>
        <v>0.56284153005464477</v>
      </c>
      <c r="MK84" s="11">
        <f t="shared" si="244"/>
        <v>0.42076502732240439</v>
      </c>
      <c r="ML84" s="11">
        <f t="shared" si="245"/>
        <v>1.092896174863388E-2</v>
      </c>
      <c r="MM84" s="11">
        <f t="shared" si="246"/>
        <v>5.4644808743169399E-3</v>
      </c>
      <c r="MN84" s="11">
        <f t="shared" si="247"/>
        <v>0</v>
      </c>
      <c r="MO84" s="26">
        <v>95.959274578428193</v>
      </c>
      <c r="MP84" s="26">
        <v>95.976477870628202</v>
      </c>
      <c r="MQ84" s="26">
        <v>61.459999084472599</v>
      </c>
      <c r="MR84" s="26">
        <v>77.940002441406193</v>
      </c>
      <c r="MS84" s="9">
        <v>1795960.5443818299</v>
      </c>
      <c r="MT84" s="9">
        <v>54691.720200000003</v>
      </c>
      <c r="MU84" s="9">
        <v>905882.8</v>
      </c>
      <c r="MV84" s="9">
        <v>1338152.98225292</v>
      </c>
      <c r="MW84" s="9">
        <v>4094688.0468347501</v>
      </c>
      <c r="MX84" s="13" t="e">
        <v>#N/A</v>
      </c>
      <c r="MY84" s="13" t="e">
        <v>#N/A</v>
      </c>
      <c r="MZ84" s="13" t="e">
        <v>#N/A</v>
      </c>
      <c r="NA84" s="13" t="e">
        <v>#N/A</v>
      </c>
      <c r="NB84" s="13" t="e">
        <v>#N/A</v>
      </c>
      <c r="NC84" s="8" t="e">
        <v>#N/A</v>
      </c>
      <c r="ND84" s="8" t="e">
        <v>#N/A</v>
      </c>
      <c r="NE84" s="8" t="e">
        <v>#N/A</v>
      </c>
      <c r="NF84" s="8" t="e">
        <v>#N/A</v>
      </c>
      <c r="NG84" s="8" t="e">
        <v>#N/A</v>
      </c>
      <c r="NH84" s="38" t="e">
        <f t="shared" si="248"/>
        <v>#N/A</v>
      </c>
      <c r="NI84" s="38" t="e">
        <f t="shared" si="249"/>
        <v>#N/A</v>
      </c>
      <c r="NJ84" s="38" t="e">
        <f t="shared" si="250"/>
        <v>#N/A</v>
      </c>
      <c r="NK84" s="38" t="e">
        <f t="shared" si="251"/>
        <v>#N/A</v>
      </c>
      <c r="NL84" s="38" t="e">
        <f t="shared" si="252"/>
        <v>#N/A</v>
      </c>
      <c r="NM84" s="8">
        <v>785041</v>
      </c>
      <c r="NN84" s="8">
        <v>117689</v>
      </c>
      <c r="NO84" s="11">
        <f t="shared" si="253"/>
        <v>0.14991446306626025</v>
      </c>
      <c r="NP84" s="13" t="e">
        <v>#N/A</v>
      </c>
      <c r="NQ84" s="13" t="e">
        <v>#N/A</v>
      </c>
      <c r="NR84" s="13" t="e">
        <v>#N/A</v>
      </c>
      <c r="NS84" s="9" t="e">
        <v>#N/A</v>
      </c>
      <c r="NT84" s="39" t="e">
        <v>#N/A</v>
      </c>
      <c r="NU84" s="8" t="e">
        <v>#N/A</v>
      </c>
      <c r="NV84" s="16" t="e">
        <v>#N/A</v>
      </c>
      <c r="NW84" s="8" t="e">
        <v>#N/A</v>
      </c>
      <c r="NX84" s="25" t="e">
        <v>#N/A</v>
      </c>
      <c r="NY84" s="39" t="e">
        <v>#N/A</v>
      </c>
    </row>
    <row r="85" spans="1:389" x14ac:dyDescent="0.25">
      <c r="A85" s="3" t="s">
        <v>52</v>
      </c>
      <c r="B85" s="3" t="s">
        <v>7</v>
      </c>
      <c r="C85" s="3" t="s">
        <v>83</v>
      </c>
      <c r="D85" s="3" t="s">
        <v>99</v>
      </c>
      <c r="E85" s="3" t="s">
        <v>29</v>
      </c>
      <c r="F85" s="3" t="s">
        <v>30</v>
      </c>
      <c r="G85" s="3">
        <v>18097</v>
      </c>
      <c r="H85" s="3">
        <v>2014</v>
      </c>
      <c r="I85" s="3" t="str">
        <f t="shared" si="216"/>
        <v>Sum of 2014</v>
      </c>
      <c r="J85" s="8">
        <v>940889</v>
      </c>
      <c r="K85" s="8" t="e">
        <v>#N/A</v>
      </c>
      <c r="L85" s="8" t="e">
        <v>#N/A</v>
      </c>
      <c r="M85" s="8" t="e">
        <v>#N/A</v>
      </c>
      <c r="N85" s="8" t="e">
        <v>#N/A</v>
      </c>
      <c r="O85" s="8" t="e">
        <v>#N/A</v>
      </c>
      <c r="P85" s="13" t="e">
        <f t="shared" si="254"/>
        <v>#N/A</v>
      </c>
      <c r="Q85" s="13" t="e">
        <f t="shared" si="255"/>
        <v>#N/A</v>
      </c>
      <c r="R85" s="13" t="e">
        <f t="shared" si="256"/>
        <v>#N/A</v>
      </c>
      <c r="S85" s="13" t="e">
        <f t="shared" si="257"/>
        <v>#N/A</v>
      </c>
      <c r="T85" s="15" t="e">
        <v>#N/A</v>
      </c>
      <c r="U85" s="15" t="e">
        <v>#N/A</v>
      </c>
      <c r="V85" s="15" t="e">
        <v>#N/A</v>
      </c>
      <c r="W85" s="17" t="e">
        <v>#N/A</v>
      </c>
      <c r="X85" s="17" t="e">
        <v>#N/A</v>
      </c>
      <c r="Y85" s="17" t="e">
        <v>#N/A</v>
      </c>
      <c r="Z85" s="17" t="e">
        <v>#N/A</v>
      </c>
      <c r="AA85" s="17" t="e">
        <v>#N/A</v>
      </c>
      <c r="AB85" s="17" t="e">
        <v>#N/A</v>
      </c>
      <c r="AC85" s="17" t="e">
        <v>#N/A</v>
      </c>
      <c r="AD85" s="13" t="e">
        <f t="shared" si="203"/>
        <v>#N/A</v>
      </c>
      <c r="AE85" s="13" t="e">
        <f t="shared" si="204"/>
        <v>#N/A</v>
      </c>
      <c r="AF85" s="13" t="e">
        <f t="shared" si="205"/>
        <v>#N/A</v>
      </c>
      <c r="AG85" s="13" t="e">
        <f t="shared" si="206"/>
        <v>#N/A</v>
      </c>
      <c r="AH85" s="13" t="e">
        <f t="shared" si="207"/>
        <v>#N/A</v>
      </c>
      <c r="AI85" s="13" t="e">
        <f t="shared" si="208"/>
        <v>#N/A</v>
      </c>
      <c r="AJ85" s="13" t="e">
        <f t="shared" si="209"/>
        <v>#N/A</v>
      </c>
      <c r="AK85" s="17" t="e">
        <v>#N/A</v>
      </c>
      <c r="AL85" s="17" t="e">
        <v>#N/A</v>
      </c>
      <c r="AM85" s="17" t="e">
        <v>#N/A</v>
      </c>
      <c r="AN85" s="17" t="e">
        <v>#N/A</v>
      </c>
      <c r="AO85" s="17" t="e">
        <v>#N/A</v>
      </c>
      <c r="AP85" s="13" t="e">
        <f t="shared" si="258"/>
        <v>#N/A</v>
      </c>
      <c r="AQ85" s="13" t="e">
        <f t="shared" si="317"/>
        <v>#N/A</v>
      </c>
      <c r="AR85" s="13" t="e">
        <f t="shared" si="318"/>
        <v>#N/A</v>
      </c>
      <c r="AS85" s="13" t="e">
        <f t="shared" si="319"/>
        <v>#N/A</v>
      </c>
      <c r="AT85" s="19" t="e">
        <v>#N/A</v>
      </c>
      <c r="AU85" s="17" t="e">
        <v>#N/A</v>
      </c>
      <c r="AV85" s="17" t="e">
        <v>#N/A</v>
      </c>
      <c r="AW85" s="17" t="e">
        <v>#N/A</v>
      </c>
      <c r="AX85" s="17" t="e">
        <v>#N/A</v>
      </c>
      <c r="AY85" s="17" t="e">
        <v>#N/A</v>
      </c>
      <c r="AZ85" s="17" t="e">
        <v>#N/A</v>
      </c>
      <c r="BA85" s="13" t="e">
        <f t="shared" si="320"/>
        <v>#N/A</v>
      </c>
      <c r="BB85" s="13" t="e">
        <f t="shared" si="321"/>
        <v>#N/A</v>
      </c>
      <c r="BC85" s="13" t="e">
        <f t="shared" si="322"/>
        <v>#N/A</v>
      </c>
      <c r="BD85" s="13" t="e">
        <f t="shared" si="323"/>
        <v>#N/A</v>
      </c>
      <c r="BE85" s="13" t="e">
        <f t="shared" si="324"/>
        <v>#N/A</v>
      </c>
      <c r="BF85" s="13" t="e">
        <f t="shared" si="210"/>
        <v>#N/A</v>
      </c>
      <c r="BG85" s="17" t="e">
        <v>#N/A</v>
      </c>
      <c r="BH85" s="17" t="e">
        <v>#N/A</v>
      </c>
      <c r="BI85" s="17" t="e">
        <v>#N/A</v>
      </c>
      <c r="BJ85" s="17" t="e">
        <v>#N/A</v>
      </c>
      <c r="BK85" s="17" t="e">
        <v>#N/A</v>
      </c>
      <c r="BL85" s="17" t="e">
        <v>#N/A</v>
      </c>
      <c r="BM85" s="13" t="e">
        <f t="shared" si="259"/>
        <v>#N/A</v>
      </c>
      <c r="BN85" s="13" t="e">
        <f t="shared" si="325"/>
        <v>#N/A</v>
      </c>
      <c r="BO85" s="13" t="e">
        <f t="shared" si="326"/>
        <v>#N/A</v>
      </c>
      <c r="BP85" s="13" t="e">
        <f t="shared" si="327"/>
        <v>#N/A</v>
      </c>
      <c r="BQ85" s="13" t="e">
        <f t="shared" si="328"/>
        <v>#N/A</v>
      </c>
      <c r="BR85" s="13" t="e">
        <f t="shared" si="217"/>
        <v>#N/A</v>
      </c>
      <c r="BS85" s="17" t="e">
        <v>#N/A</v>
      </c>
      <c r="BT85" s="17" t="e">
        <v>#N/A</v>
      </c>
      <c r="BU85" s="17" t="e">
        <v>#N/A</v>
      </c>
      <c r="BV85" s="17" t="e">
        <v>#N/A</v>
      </c>
      <c r="BW85" s="13" t="e">
        <f t="shared" si="260"/>
        <v>#N/A</v>
      </c>
      <c r="BX85" s="13" t="e">
        <f t="shared" si="329"/>
        <v>#N/A</v>
      </c>
      <c r="BY85" s="13" t="e">
        <f t="shared" si="330"/>
        <v>#N/A</v>
      </c>
      <c r="BZ85" s="13" t="e">
        <f t="shared" si="331"/>
        <v>#N/A</v>
      </c>
      <c r="CA85" s="13" t="e">
        <f t="shared" si="261"/>
        <v>#N/A</v>
      </c>
      <c r="CB85" s="8" t="e">
        <v>#N/A</v>
      </c>
      <c r="CC85" s="8" t="e">
        <v>#N/A</v>
      </c>
      <c r="CD85" s="13" t="e">
        <f t="shared" si="262"/>
        <v>#N/A</v>
      </c>
      <c r="CE85" s="8" t="e">
        <v>#N/A</v>
      </c>
      <c r="CF85" s="8" t="e">
        <v>#N/A</v>
      </c>
      <c r="CG85" s="13" t="e">
        <f t="shared" si="263"/>
        <v>#N/A</v>
      </c>
      <c r="CH85" s="5" t="e">
        <v>#N/A</v>
      </c>
      <c r="CI85" s="5" t="e">
        <f>CH85*VLOOKUP(H85,'R-CPI-U-RS'!$A$44:$O$54,15,FALSE)</f>
        <v>#N/A</v>
      </c>
      <c r="CJ85" s="5">
        <v>87057527</v>
      </c>
      <c r="CK85" s="5">
        <v>92032254</v>
      </c>
      <c r="CL85" s="9">
        <v>22808</v>
      </c>
      <c r="CM85" s="9">
        <v>10551</v>
      </c>
      <c r="CN85" s="9">
        <v>4322</v>
      </c>
      <c r="CO85" s="9">
        <v>3413</v>
      </c>
      <c r="CP85" s="9">
        <v>2655</v>
      </c>
      <c r="CQ85" s="9">
        <v>995</v>
      </c>
      <c r="CR85" s="9">
        <v>607</v>
      </c>
      <c r="CS85" s="9">
        <v>265</v>
      </c>
      <c r="CT85" s="20">
        <v>25855840000</v>
      </c>
      <c r="CU85" s="20">
        <f>CT85*VLOOKUP(H85,'R-CPI-U-RS'!$A$44:$P$54,16,FALSE)</f>
        <v>33411069634.742596</v>
      </c>
      <c r="CV85" s="9">
        <v>1890</v>
      </c>
      <c r="CW85" s="9" t="e">
        <v>#N/A</v>
      </c>
      <c r="CX85" s="9" t="e">
        <v>#N/A</v>
      </c>
      <c r="CY85" s="9" t="e">
        <v>#N/A</v>
      </c>
      <c r="CZ85" s="9" t="e">
        <v>#N/A</v>
      </c>
      <c r="DA85" s="11" t="e">
        <f t="shared" si="264"/>
        <v>#N/A</v>
      </c>
      <c r="DB85" s="11" t="e">
        <f t="shared" si="265"/>
        <v>#N/A</v>
      </c>
      <c r="DC85" s="11" t="e">
        <f t="shared" si="266"/>
        <v>#N/A</v>
      </c>
      <c r="DD85" s="11" t="e">
        <f t="shared" si="267"/>
        <v>#N/A</v>
      </c>
      <c r="DE85" s="9">
        <v>520458</v>
      </c>
      <c r="DF85" s="9">
        <v>437603</v>
      </c>
      <c r="DG85" s="9">
        <v>0</v>
      </c>
      <c r="DH85" s="9">
        <v>0</v>
      </c>
      <c r="DI85" s="9">
        <v>0</v>
      </c>
      <c r="DJ85" s="9">
        <v>24318</v>
      </c>
      <c r="DK85" s="9">
        <v>40953</v>
      </c>
      <c r="DL85" s="9">
        <v>29011</v>
      </c>
      <c r="DM85" s="9">
        <v>47359</v>
      </c>
      <c r="DN85" s="9">
        <v>35103</v>
      </c>
      <c r="DO85" s="9">
        <v>15152</v>
      </c>
      <c r="DP85" s="9">
        <v>24221</v>
      </c>
      <c r="DQ85" s="9">
        <v>9749</v>
      </c>
      <c r="DR85" s="9">
        <v>38491</v>
      </c>
      <c r="DS85" s="9">
        <v>23994</v>
      </c>
      <c r="DT85" s="9">
        <v>45894</v>
      </c>
      <c r="DU85" s="9">
        <v>12839</v>
      </c>
      <c r="DV85" s="9">
        <v>83016</v>
      </c>
      <c r="DW85" s="9">
        <v>8596</v>
      </c>
      <c r="DX85" s="9">
        <v>52390</v>
      </c>
      <c r="DY85" s="9">
        <v>27152</v>
      </c>
      <c r="DZ85" s="9">
        <v>27</v>
      </c>
      <c r="EA85" s="9">
        <f t="shared" si="336"/>
        <v>65271</v>
      </c>
      <c r="EB85" s="9">
        <f t="shared" si="337"/>
        <v>33970</v>
      </c>
      <c r="EC85" s="9">
        <f t="shared" si="338"/>
        <v>108379</v>
      </c>
      <c r="ED85" s="9">
        <f t="shared" si="339"/>
        <v>95855</v>
      </c>
      <c r="EE85" s="9">
        <f t="shared" si="340"/>
        <v>111473</v>
      </c>
      <c r="EF85" s="9">
        <f t="shared" si="341"/>
        <v>103317</v>
      </c>
      <c r="EG85" s="11">
        <f t="shared" si="342"/>
        <v>0.12541069596393944</v>
      </c>
      <c r="EH85" s="11">
        <f t="shared" si="343"/>
        <v>6.5269435766190542E-2</v>
      </c>
      <c r="EI85" s="11">
        <f t="shared" si="344"/>
        <v>0.20823774444815912</v>
      </c>
      <c r="EJ85" s="11">
        <f t="shared" si="345"/>
        <v>0.18417432338440373</v>
      </c>
      <c r="EK85" s="11">
        <f t="shared" si="346"/>
        <v>0.21418250848291312</v>
      </c>
      <c r="EL85" s="11">
        <f t="shared" si="347"/>
        <v>0.19851169546822223</v>
      </c>
      <c r="EM85" s="9" t="e">
        <v>#N/A</v>
      </c>
      <c r="EN85" s="9" t="e">
        <v>#N/A</v>
      </c>
      <c r="EO85" s="14" t="e">
        <f t="shared" si="268"/>
        <v>#N/A</v>
      </c>
      <c r="EP85" s="9">
        <v>468016</v>
      </c>
      <c r="EQ85" s="9">
        <v>437603</v>
      </c>
      <c r="ER85" s="11">
        <f t="shared" si="218"/>
        <v>6.4982821100133328E-2</v>
      </c>
      <c r="ES85" s="9">
        <v>61137</v>
      </c>
      <c r="ET85" s="9" t="e">
        <v>#N/A</v>
      </c>
      <c r="EU85" s="9" t="e">
        <v>#N/A</v>
      </c>
      <c r="EV85" s="9" t="e">
        <v>#N/A</v>
      </c>
      <c r="EW85" s="9" t="e">
        <v>#N/A</v>
      </c>
      <c r="EX85" s="9" t="e">
        <v>#N/A</v>
      </c>
      <c r="EY85" s="9" t="e">
        <v>#N/A</v>
      </c>
      <c r="EZ85" s="13" t="e">
        <f t="shared" si="269"/>
        <v>#N/A</v>
      </c>
      <c r="FA85" s="13" t="e">
        <f t="shared" si="270"/>
        <v>#N/A</v>
      </c>
      <c r="FB85" s="13" t="e">
        <f t="shared" si="271"/>
        <v>#N/A</v>
      </c>
      <c r="FC85" s="13" t="e">
        <f t="shared" si="272"/>
        <v>#N/A</v>
      </c>
      <c r="FD85" s="13" t="e">
        <f t="shared" si="273"/>
        <v>#N/A</v>
      </c>
      <c r="FE85" s="13" t="e">
        <f t="shared" si="274"/>
        <v>#N/A</v>
      </c>
      <c r="FF85" s="9">
        <v>172</v>
      </c>
      <c r="FG85" s="9">
        <v>46961</v>
      </c>
      <c r="FH85" s="9">
        <v>34</v>
      </c>
      <c r="FI85" s="9">
        <v>93325</v>
      </c>
      <c r="FJ85" s="9">
        <v>322</v>
      </c>
      <c r="FK85" s="9">
        <f t="shared" si="219"/>
        <v>47133</v>
      </c>
      <c r="FL85" s="9">
        <f t="shared" si="220"/>
        <v>93359</v>
      </c>
      <c r="FM85" s="9">
        <f t="shared" si="221"/>
        <v>322</v>
      </c>
      <c r="FN85" s="9">
        <v>315154</v>
      </c>
      <c r="FO85" s="9">
        <v>127993</v>
      </c>
      <c r="FP85" s="9">
        <v>293337</v>
      </c>
      <c r="FQ85" s="9">
        <f t="shared" si="222"/>
        <v>187161</v>
      </c>
      <c r="FR85" s="8" t="e">
        <v>#N/A</v>
      </c>
      <c r="FS85" s="8" t="e">
        <v>#N/A</v>
      </c>
      <c r="FT85" s="13" t="e">
        <f t="shared" si="275"/>
        <v>#N/A</v>
      </c>
      <c r="FU85" s="8" t="e">
        <v>#N/A</v>
      </c>
      <c r="FV85" s="8" t="e">
        <v>#N/A</v>
      </c>
      <c r="FW85" s="8" t="e">
        <v>#N/A</v>
      </c>
      <c r="FX85" s="13" t="e">
        <f t="shared" si="276"/>
        <v>#N/A</v>
      </c>
      <c r="FY85" s="13" t="e">
        <f t="shared" si="277"/>
        <v>#N/A</v>
      </c>
      <c r="FZ85" s="17">
        <v>49833</v>
      </c>
      <c r="GA85" s="17">
        <v>102134</v>
      </c>
      <c r="GB85" s="17">
        <v>117843</v>
      </c>
      <c r="GC85" s="17">
        <v>83093</v>
      </c>
      <c r="GD85" s="17">
        <v>66466</v>
      </c>
      <c r="GE85" s="13" t="e">
        <f t="shared" si="223"/>
        <v>#N/A</v>
      </c>
      <c r="GF85" s="13" t="e">
        <f t="shared" si="224"/>
        <v>#N/A</v>
      </c>
      <c r="GG85" s="13" t="e">
        <f t="shared" si="225"/>
        <v>#N/A</v>
      </c>
      <c r="GH85" s="13" t="e">
        <f t="shared" si="226"/>
        <v>#N/A</v>
      </c>
      <c r="GI85" s="13" t="e">
        <f t="shared" si="227"/>
        <v>#N/A</v>
      </c>
      <c r="GJ85" t="e">
        <v>#N/A</v>
      </c>
      <c r="GK85" s="8" t="e">
        <v>#N/A</v>
      </c>
      <c r="GL85" s="8" t="e">
        <v>#N/A</v>
      </c>
      <c r="GM85" s="8" t="e">
        <v>#N/A</v>
      </c>
      <c r="GN85" s="8" t="e">
        <v>#N/A</v>
      </c>
      <c r="GO85" s="8" t="e">
        <v>#N/A</v>
      </c>
      <c r="GP85" s="13" t="e">
        <f t="shared" si="278"/>
        <v>#N/A</v>
      </c>
      <c r="GQ85" s="13" t="e">
        <f t="shared" si="279"/>
        <v>#N/A</v>
      </c>
      <c r="GR85" s="13" t="e">
        <f t="shared" si="280"/>
        <v>#N/A</v>
      </c>
      <c r="GS85" s="13" t="e">
        <f t="shared" si="281"/>
        <v>#N/A</v>
      </c>
      <c r="GT85" s="13" t="e">
        <f t="shared" si="282"/>
        <v>#N/A</v>
      </c>
      <c r="GU85" s="21">
        <v>99090.665798713293</v>
      </c>
      <c r="GV85" s="21">
        <f>GU85*VLOOKUP(H85,'R-CPI-U-RS'!$A$44:$O$54,15,FALSE)</f>
        <v>131807.39986167644</v>
      </c>
      <c r="GW85" s="9">
        <v>641</v>
      </c>
      <c r="GX85" s="9">
        <v>36</v>
      </c>
      <c r="GY85" s="9">
        <v>15</v>
      </c>
      <c r="GZ85" s="9">
        <v>503</v>
      </c>
      <c r="HA85" s="9">
        <f t="shared" si="228"/>
        <v>554</v>
      </c>
      <c r="HB85" s="8" t="e">
        <v>#N/A</v>
      </c>
      <c r="HC85" s="8" t="e">
        <v>#N/A</v>
      </c>
      <c r="HD85" s="8" t="e">
        <v>#N/A</v>
      </c>
      <c r="HE85" s="8" t="e">
        <v>#N/A</v>
      </c>
      <c r="HF85" s="8" t="e">
        <v>#N/A</v>
      </c>
      <c r="HG85" s="13" t="e">
        <f t="shared" si="283"/>
        <v>#N/A</v>
      </c>
      <c r="HH85" s="13" t="e">
        <f t="shared" si="332"/>
        <v>#N/A</v>
      </c>
      <c r="HI85" s="13" t="e">
        <f t="shared" si="333"/>
        <v>#N/A</v>
      </c>
      <c r="HJ85" s="13" t="e">
        <f t="shared" si="334"/>
        <v>#N/A</v>
      </c>
      <c r="HK85" s="13" t="e">
        <f t="shared" si="335"/>
        <v>#N/A</v>
      </c>
      <c r="HL85" s="5" t="e">
        <v>#N/A</v>
      </c>
      <c r="HM85" s="5" t="e">
        <f>HL85*VLOOKUP(H85,'R-CPI-U-RS'!$A$44:$O$54,15,FALSE)</f>
        <v>#N/A</v>
      </c>
      <c r="HN85" s="17" t="e">
        <v>#N/A</v>
      </c>
      <c r="HO85" s="17" t="e">
        <v>#N/A</v>
      </c>
      <c r="HP85" s="17" t="e">
        <v>#N/A</v>
      </c>
      <c r="HQ85" s="17" t="e">
        <v>#N/A</v>
      </c>
      <c r="HR85" s="17" t="e">
        <v>#N/A</v>
      </c>
      <c r="HS85" s="17" t="e">
        <v>#N/A</v>
      </c>
      <c r="HT85" s="13" t="e">
        <f t="shared" si="284"/>
        <v>#N/A</v>
      </c>
      <c r="HU85" s="13" t="e">
        <f t="shared" si="285"/>
        <v>#N/A</v>
      </c>
      <c r="HV85" s="13" t="e">
        <f t="shared" si="286"/>
        <v>#N/A</v>
      </c>
      <c r="HW85" s="13" t="e">
        <f t="shared" si="287"/>
        <v>#N/A</v>
      </c>
      <c r="HX85" s="13" t="e">
        <f t="shared" si="288"/>
        <v>#N/A</v>
      </c>
      <c r="HY85" s="13" t="e">
        <f t="shared" si="289"/>
        <v>#N/A</v>
      </c>
      <c r="HZ85" s="13" t="e">
        <v>#N/A</v>
      </c>
      <c r="IA85" s="17" t="e">
        <v>#N/A</v>
      </c>
      <c r="IB85" s="17" t="e">
        <v>#N/A</v>
      </c>
      <c r="IC85" s="17" t="e">
        <v>#N/A</v>
      </c>
      <c r="ID85" s="17" t="e">
        <v>#N/A</v>
      </c>
      <c r="IE85" s="17" t="e">
        <v>#N/A</v>
      </c>
      <c r="IF85" s="17" t="e">
        <v>#N/A</v>
      </c>
      <c r="IG85" s="13" t="e">
        <f t="shared" si="290"/>
        <v>#N/A</v>
      </c>
      <c r="IH85" s="13" t="e">
        <f t="shared" si="291"/>
        <v>#N/A</v>
      </c>
      <c r="II85" s="13" t="e">
        <f t="shared" si="292"/>
        <v>#N/A</v>
      </c>
      <c r="IJ85" s="13" t="e">
        <f t="shared" si="293"/>
        <v>#N/A</v>
      </c>
      <c r="IK85" s="13" t="e">
        <f t="shared" si="294"/>
        <v>#N/A</v>
      </c>
      <c r="IL85" s="13" t="e">
        <f t="shared" si="295"/>
        <v>#N/A</v>
      </c>
      <c r="IM85" s="13" t="e">
        <v>#N/A</v>
      </c>
      <c r="IN85" s="17" t="e">
        <v>#N/A</v>
      </c>
      <c r="IO85" s="17" t="e">
        <v>#N/A</v>
      </c>
      <c r="IP85" s="17" t="e">
        <v>#N/A</v>
      </c>
      <c r="IQ85" s="17" t="e">
        <v>#N/A</v>
      </c>
      <c r="IR85" s="17" t="e">
        <v>#N/A</v>
      </c>
      <c r="IS85" s="17" t="e">
        <v>#N/A</v>
      </c>
      <c r="IT85" s="17" t="e">
        <v>#N/A</v>
      </c>
      <c r="IU85" s="13" t="e">
        <f t="shared" si="296"/>
        <v>#N/A</v>
      </c>
      <c r="IV85" s="13" t="e">
        <f t="shared" si="297"/>
        <v>#N/A</v>
      </c>
      <c r="IW85" s="13" t="e">
        <f t="shared" si="298"/>
        <v>#N/A</v>
      </c>
      <c r="IX85" s="13" t="e">
        <f t="shared" si="299"/>
        <v>#N/A</v>
      </c>
      <c r="IY85" s="13" t="e">
        <f t="shared" si="300"/>
        <v>#N/A</v>
      </c>
      <c r="IZ85" s="13" t="e">
        <f t="shared" si="301"/>
        <v>#N/A</v>
      </c>
      <c r="JA85" s="17">
        <v>559750</v>
      </c>
      <c r="JB85" s="17">
        <v>473588</v>
      </c>
      <c r="JC85" s="17">
        <v>48555</v>
      </c>
      <c r="JD85" s="17">
        <v>10126</v>
      </c>
      <c r="JE85" s="17">
        <v>8508</v>
      </c>
      <c r="JF85" s="17">
        <v>5232</v>
      </c>
      <c r="JG85" s="17">
        <v>13741</v>
      </c>
      <c r="JH85" s="13">
        <f t="shared" si="229"/>
        <v>0.84607056721750784</v>
      </c>
      <c r="JI85" s="13">
        <f t="shared" si="230"/>
        <v>8.6744082179544435E-2</v>
      </c>
      <c r="JJ85" s="13">
        <f t="shared" si="231"/>
        <v>1.8090218847699867E-2</v>
      </c>
      <c r="JK85" s="13">
        <f t="shared" si="232"/>
        <v>1.5199642697632873E-2</v>
      </c>
      <c r="JL85" s="13">
        <f t="shared" si="233"/>
        <v>9.3470299240732465E-3</v>
      </c>
      <c r="JM85" s="13">
        <f t="shared" si="234"/>
        <v>2.4548459133541759E-2</v>
      </c>
      <c r="JN85" s="1">
        <v>83</v>
      </c>
      <c r="JO85" s="1">
        <v>49</v>
      </c>
      <c r="JP85" s="1">
        <v>12</v>
      </c>
      <c r="JQ85" s="1">
        <v>18</v>
      </c>
      <c r="JR85" s="1">
        <v>1</v>
      </c>
      <c r="JS85" s="1">
        <v>3</v>
      </c>
      <c r="JT85" s="11">
        <f t="shared" si="235"/>
        <v>0.59036144578313254</v>
      </c>
      <c r="JU85" s="11">
        <f t="shared" si="236"/>
        <v>0.14457831325301204</v>
      </c>
      <c r="JV85" s="11">
        <f t="shared" si="237"/>
        <v>0.21686746987951808</v>
      </c>
      <c r="JW85" s="11">
        <f t="shared" si="238"/>
        <v>1.2048192771084338E-2</v>
      </c>
      <c r="JX85" s="11">
        <f t="shared" si="239"/>
        <v>3.614457831325301E-2</v>
      </c>
      <c r="JY85" s="29">
        <f>(JN85/J85)*100000</f>
        <v>8.8214443999239016</v>
      </c>
      <c r="JZ85" s="9">
        <v>10292609</v>
      </c>
      <c r="KA85" s="9"/>
      <c r="KB85" s="9">
        <v>284615</v>
      </c>
      <c r="KC85" s="9"/>
      <c r="KD85" s="9">
        <v>0</v>
      </c>
      <c r="KE85" s="9"/>
      <c r="KF85" s="9"/>
      <c r="KG85" s="9"/>
      <c r="KH85" s="9">
        <f t="shared" si="240"/>
        <v>0</v>
      </c>
      <c r="KI85" s="9">
        <f t="shared" si="241"/>
        <v>284615</v>
      </c>
      <c r="KJ85" s="9">
        <f t="shared" si="242"/>
        <v>10577224</v>
      </c>
      <c r="KK85" t="e">
        <v>#N/A</v>
      </c>
      <c r="KL85" s="8" t="e">
        <v>#N/A</v>
      </c>
      <c r="KM85" s="8" t="e">
        <v>#N/A</v>
      </c>
      <c r="KN85" s="8" t="e">
        <v>#N/A</v>
      </c>
      <c r="KO85" s="8" t="e">
        <v>#N/A</v>
      </c>
      <c r="KP85" s="8" t="e">
        <v>#N/A</v>
      </c>
      <c r="KQ85" s="8" t="e">
        <v>#N/A</v>
      </c>
      <c r="KR85" s="8" t="e">
        <v>#N/A</v>
      </c>
      <c r="KS85" s="8" t="e">
        <v>#N/A</v>
      </c>
      <c r="KT85" s="13" t="e">
        <f t="shared" si="302"/>
        <v>#N/A</v>
      </c>
      <c r="KU85" s="13" t="e">
        <f t="shared" si="303"/>
        <v>#N/A</v>
      </c>
      <c r="KV85" s="13" t="e">
        <f t="shared" si="304"/>
        <v>#N/A</v>
      </c>
      <c r="KW85" s="13" t="e">
        <f t="shared" si="305"/>
        <v>#N/A</v>
      </c>
      <c r="KX85" s="17" t="e">
        <v>#N/A</v>
      </c>
      <c r="KY85" s="15" t="e">
        <f t="shared" si="306"/>
        <v>#N/A</v>
      </c>
      <c r="KZ85" s="8" t="e">
        <v>#N/A</v>
      </c>
      <c r="LA85" s="8" t="e">
        <v>#N/A</v>
      </c>
      <c r="LB85" s="8" t="e">
        <v>#N/A</v>
      </c>
      <c r="LC85" s="8" t="e">
        <v>#N/A</v>
      </c>
      <c r="LD85" s="8" t="e">
        <v>#N/A</v>
      </c>
      <c r="LE85" s="8" t="e">
        <v>#N/A</v>
      </c>
      <c r="LF85" s="13" t="e">
        <f t="shared" si="307"/>
        <v>#N/A</v>
      </c>
      <c r="LG85" s="13" t="e">
        <f t="shared" si="308"/>
        <v>#N/A</v>
      </c>
      <c r="LH85" s="13" t="e">
        <f t="shared" si="309"/>
        <v>#N/A</v>
      </c>
      <c r="LI85" s="13" t="e">
        <f t="shared" si="310"/>
        <v>#N/A</v>
      </c>
      <c r="LJ85" s="13" t="e">
        <f t="shared" si="311"/>
        <v>#N/A</v>
      </c>
      <c r="LK85" s="17" t="e">
        <v>#N/A</v>
      </c>
      <c r="LL85" s="17" t="e">
        <v>#N/A</v>
      </c>
      <c r="LM85" s="13" t="e">
        <f t="shared" si="348"/>
        <v>#N/A</v>
      </c>
      <c r="LN85" s="27">
        <v>323.81</v>
      </c>
      <c r="LO85" s="27">
        <v>25.96</v>
      </c>
      <c r="LP85" s="27">
        <v>40.76</v>
      </c>
      <c r="LQ85" s="27">
        <v>1.95</v>
      </c>
      <c r="LR85" s="27">
        <v>10.54</v>
      </c>
      <c r="LS85" s="11">
        <f t="shared" si="312"/>
        <v>0.8034588854151159</v>
      </c>
      <c r="LT85" s="11">
        <f t="shared" si="313"/>
        <v>6.4413676740608411E-2</v>
      </c>
      <c r="LU85" s="11">
        <f t="shared" si="314"/>
        <v>0.10113642002878269</v>
      </c>
      <c r="LV85" s="11">
        <f t="shared" si="315"/>
        <v>4.8384695548608012E-3</v>
      </c>
      <c r="LW85" s="11">
        <f t="shared" si="316"/>
        <v>2.6152548260632225E-2</v>
      </c>
      <c r="LX85" s="25" t="e">
        <v>#N/A</v>
      </c>
      <c r="LY85" s="25" t="e">
        <v>#N/A</v>
      </c>
      <c r="LZ85" s="25" t="e">
        <v>#N/A</v>
      </c>
      <c r="MA85" s="25" t="e">
        <v>#N/A</v>
      </c>
      <c r="MB85" s="22" t="e">
        <v>#N/A</v>
      </c>
      <c r="MC85" s="22" t="e">
        <v>#N/A</v>
      </c>
      <c r="MD85" s="1">
        <v>365</v>
      </c>
      <c r="ME85" s="1">
        <v>224</v>
      </c>
      <c r="MF85" s="1">
        <v>141</v>
      </c>
      <c r="MG85" s="1">
        <v>0</v>
      </c>
      <c r="MH85" s="1">
        <v>0</v>
      </c>
      <c r="MI85" s="1">
        <v>0</v>
      </c>
      <c r="MJ85" s="11">
        <f t="shared" si="243"/>
        <v>0.61369863013698633</v>
      </c>
      <c r="MK85" s="11">
        <f t="shared" si="244"/>
        <v>0.38630136986301372</v>
      </c>
      <c r="ML85" s="11">
        <f t="shared" si="245"/>
        <v>0</v>
      </c>
      <c r="MM85" s="11">
        <f t="shared" si="246"/>
        <v>0</v>
      </c>
      <c r="MN85" s="11">
        <f t="shared" si="247"/>
        <v>0</v>
      </c>
      <c r="MO85" s="26" t="e">
        <v>#N/A</v>
      </c>
      <c r="MP85" s="26" t="e">
        <v>#N/A</v>
      </c>
      <c r="MQ85" s="26" t="e">
        <v>#N/A</v>
      </c>
      <c r="MR85" s="26" t="e">
        <v>#N/A</v>
      </c>
      <c r="MS85" s="9">
        <v>1932649.7997908799</v>
      </c>
      <c r="MT85" s="9">
        <v>21656.78</v>
      </c>
      <c r="MU85" s="9">
        <v>541647</v>
      </c>
      <c r="MV85" s="9">
        <v>10665661.409628</v>
      </c>
      <c r="MW85" s="9">
        <v>13161614.989418801</v>
      </c>
      <c r="MX85" s="13" t="e">
        <v>#N/A</v>
      </c>
      <c r="MY85" s="13" t="e">
        <v>#N/A</v>
      </c>
      <c r="MZ85" s="13" t="e">
        <v>#N/A</v>
      </c>
      <c r="NA85" s="13" t="e">
        <v>#N/A</v>
      </c>
      <c r="NB85" s="13" t="e">
        <v>#N/A</v>
      </c>
      <c r="NC85" s="8" t="e">
        <v>#N/A</v>
      </c>
      <c r="ND85" s="8" t="e">
        <v>#N/A</v>
      </c>
      <c r="NE85" s="8" t="e">
        <v>#N/A</v>
      </c>
      <c r="NF85" s="8" t="e">
        <v>#N/A</v>
      </c>
      <c r="NG85" s="8" t="e">
        <v>#N/A</v>
      </c>
      <c r="NH85" s="38" t="e">
        <f t="shared" si="248"/>
        <v>#N/A</v>
      </c>
      <c r="NI85" s="38" t="e">
        <f t="shared" si="249"/>
        <v>#N/A</v>
      </c>
      <c r="NJ85" s="38" t="e">
        <f t="shared" si="250"/>
        <v>#N/A</v>
      </c>
      <c r="NK85" s="38" t="e">
        <f t="shared" si="251"/>
        <v>#N/A</v>
      </c>
      <c r="NL85" s="38" t="e">
        <f t="shared" si="252"/>
        <v>#N/A</v>
      </c>
      <c r="NM85" s="8">
        <v>924122</v>
      </c>
      <c r="NN85" s="8">
        <v>138150</v>
      </c>
      <c r="NO85" s="11">
        <f t="shared" si="253"/>
        <v>0.1494932487268997</v>
      </c>
      <c r="NP85" s="13" t="e">
        <v>#N/A</v>
      </c>
      <c r="NQ85" s="13" t="e">
        <v>#N/A</v>
      </c>
      <c r="NR85" s="13" t="e">
        <v>#N/A</v>
      </c>
      <c r="NS85" s="9">
        <v>755</v>
      </c>
      <c r="NT85" s="39">
        <v>80.814089999999993</v>
      </c>
      <c r="NU85" s="8" t="e">
        <v>#N/A</v>
      </c>
      <c r="NV85" s="16" t="e">
        <v>#N/A</v>
      </c>
      <c r="NW85" s="8" t="e">
        <v>#N/A</v>
      </c>
      <c r="NX85" s="25" t="e">
        <v>#N/A</v>
      </c>
      <c r="NY85" s="39" t="e">
        <v>#N/A</v>
      </c>
    </row>
    <row r="86" spans="1:389" x14ac:dyDescent="0.25">
      <c r="A86" s="3" t="s">
        <v>52</v>
      </c>
      <c r="B86" s="3" t="s">
        <v>7</v>
      </c>
      <c r="C86" s="3" t="s">
        <v>83</v>
      </c>
      <c r="D86" s="3" t="s">
        <v>99</v>
      </c>
      <c r="E86" s="3" t="s">
        <v>29</v>
      </c>
      <c r="F86" s="3" t="s">
        <v>30</v>
      </c>
      <c r="G86" s="3">
        <v>18097</v>
      </c>
      <c r="H86" s="3">
        <v>2015</v>
      </c>
      <c r="I86" s="3" t="str">
        <f t="shared" si="216"/>
        <v>Sum of 2015</v>
      </c>
      <c r="J86" s="8">
        <v>945971</v>
      </c>
      <c r="K86" s="8">
        <v>939020</v>
      </c>
      <c r="L86" s="8">
        <v>234243</v>
      </c>
      <c r="M86" s="8">
        <v>244564</v>
      </c>
      <c r="N86" s="8">
        <v>352017</v>
      </c>
      <c r="O86" s="8">
        <v>108196</v>
      </c>
      <c r="P86" s="13">
        <f t="shared" si="254"/>
        <v>0.24945475069753573</v>
      </c>
      <c r="Q86" s="13">
        <f t="shared" si="255"/>
        <v>0.26044599689037506</v>
      </c>
      <c r="R86" s="13">
        <f t="shared" si="256"/>
        <v>0.37487699942493236</v>
      </c>
      <c r="S86" s="13">
        <f t="shared" si="257"/>
        <v>0.11522225298715683</v>
      </c>
      <c r="T86" s="15">
        <v>34.200000000000003</v>
      </c>
      <c r="U86" s="15">
        <v>33.1</v>
      </c>
      <c r="V86" s="15">
        <v>35.4</v>
      </c>
      <c r="W86" s="17">
        <v>535868</v>
      </c>
      <c r="X86" s="17">
        <v>253048</v>
      </c>
      <c r="Y86" s="17">
        <v>27100</v>
      </c>
      <c r="Z86" s="17">
        <v>4398</v>
      </c>
      <c r="AA86" s="17">
        <v>25172</v>
      </c>
      <c r="AB86" s="17">
        <v>93434</v>
      </c>
      <c r="AC86" s="17">
        <v>403152</v>
      </c>
      <c r="AD86" s="13">
        <f t="shared" si="203"/>
        <v>0.57066729143149242</v>
      </c>
      <c r="AE86" s="13">
        <f t="shared" si="204"/>
        <v>0.26948094822261509</v>
      </c>
      <c r="AF86" s="13">
        <f t="shared" si="205"/>
        <v>2.8859875189026857E-2</v>
      </c>
      <c r="AG86" s="13">
        <f t="shared" si="206"/>
        <v>4.6836063129645803E-3</v>
      </c>
      <c r="AH86" s="13">
        <f t="shared" si="207"/>
        <v>2.6806670784434838E-2</v>
      </c>
      <c r="AI86" s="13">
        <f t="shared" si="208"/>
        <v>9.9501608059466257E-2</v>
      </c>
      <c r="AJ86" s="13">
        <f t="shared" si="209"/>
        <v>0.42933270856850758</v>
      </c>
      <c r="AK86" s="17">
        <v>365296</v>
      </c>
      <c r="AL86" s="17">
        <v>143538</v>
      </c>
      <c r="AM86" s="17">
        <v>112728</v>
      </c>
      <c r="AN86" s="17">
        <v>47504</v>
      </c>
      <c r="AO86" s="17">
        <v>61526</v>
      </c>
      <c r="AP86" s="13">
        <f t="shared" si="258"/>
        <v>0.39293613945950678</v>
      </c>
      <c r="AQ86" s="13">
        <f t="shared" si="317"/>
        <v>0.30859357890587358</v>
      </c>
      <c r="AR86" s="13">
        <f t="shared" si="318"/>
        <v>0.13004248609346941</v>
      </c>
      <c r="AS86" s="13">
        <f t="shared" si="319"/>
        <v>0.1684277955411502</v>
      </c>
      <c r="AT86" s="19">
        <v>2.52</v>
      </c>
      <c r="AU86" s="17">
        <v>868687</v>
      </c>
      <c r="AV86" s="17">
        <v>0</v>
      </c>
      <c r="AW86" s="17">
        <v>0</v>
      </c>
      <c r="AX86" s="17">
        <v>0</v>
      </c>
      <c r="AY86" s="17">
        <v>0</v>
      </c>
      <c r="AZ86" s="17">
        <v>0</v>
      </c>
      <c r="BA86" s="13">
        <f t="shared" si="320"/>
        <v>0</v>
      </c>
      <c r="BB86" s="13">
        <f t="shared" si="321"/>
        <v>0</v>
      </c>
      <c r="BC86" s="13">
        <f t="shared" si="322"/>
        <v>0</v>
      </c>
      <c r="BD86" s="13">
        <f t="shared" si="323"/>
        <v>0</v>
      </c>
      <c r="BE86" s="13">
        <f t="shared" si="324"/>
        <v>0</v>
      </c>
      <c r="BF86" s="13">
        <f t="shared" si="210"/>
        <v>0</v>
      </c>
      <c r="BG86" s="17">
        <v>926306</v>
      </c>
      <c r="BH86" s="17">
        <v>782290</v>
      </c>
      <c r="BI86" s="17">
        <v>97390</v>
      </c>
      <c r="BJ86" s="17">
        <v>27758</v>
      </c>
      <c r="BK86" s="17">
        <v>15609</v>
      </c>
      <c r="BL86" s="17">
        <v>3259</v>
      </c>
      <c r="BM86" s="13">
        <f t="shared" si="259"/>
        <v>0.8445265387463754</v>
      </c>
      <c r="BN86" s="13">
        <f t="shared" si="325"/>
        <v>0.10513804293613557</v>
      </c>
      <c r="BO86" s="13">
        <f t="shared" si="326"/>
        <v>2.9966339416996113E-2</v>
      </c>
      <c r="BP86" s="13">
        <f t="shared" si="327"/>
        <v>1.6850803082350756E-2</v>
      </c>
      <c r="BQ86" s="13">
        <f t="shared" si="328"/>
        <v>3.518275818142169E-3</v>
      </c>
      <c r="BR86" s="13">
        <f t="shared" si="217"/>
        <v>0.15547346125362463</v>
      </c>
      <c r="BS86" s="17">
        <v>635469</v>
      </c>
      <c r="BT86" s="17">
        <v>215785</v>
      </c>
      <c r="BU86" s="17">
        <v>7748</v>
      </c>
      <c r="BV86" s="17">
        <v>80018</v>
      </c>
      <c r="BW86" s="13">
        <f t="shared" si="260"/>
        <v>0.67673638474153908</v>
      </c>
      <c r="BX86" s="13">
        <f t="shared" si="329"/>
        <v>0.2297980873676812</v>
      </c>
      <c r="BY86" s="13">
        <f t="shared" si="330"/>
        <v>8.2511554599476056E-3</v>
      </c>
      <c r="BZ86" s="13">
        <f t="shared" si="331"/>
        <v>8.5214372430832144E-2</v>
      </c>
      <c r="CA86" s="13">
        <f t="shared" si="261"/>
        <v>0.32326361525846098</v>
      </c>
      <c r="CB86" s="8">
        <v>919974</v>
      </c>
      <c r="CC86" s="8">
        <v>191237</v>
      </c>
      <c r="CD86" s="13">
        <f t="shared" si="262"/>
        <v>0.20787217899636293</v>
      </c>
      <c r="CE86" s="8">
        <v>229032</v>
      </c>
      <c r="CF86" s="8">
        <v>73681</v>
      </c>
      <c r="CG86" s="13">
        <f t="shared" si="263"/>
        <v>0.32170613713367563</v>
      </c>
      <c r="CH86" s="5">
        <v>41226</v>
      </c>
      <c r="CI86" s="5">
        <f>CH86*VLOOKUP(H86,'R-CPI-U-RS'!$A$44:$O$54,15,FALSE)</f>
        <v>54743.109388458222</v>
      </c>
      <c r="CJ86" s="5">
        <v>84212720</v>
      </c>
      <c r="CK86" s="5">
        <v>86868357</v>
      </c>
      <c r="CL86" s="9">
        <v>23103</v>
      </c>
      <c r="CM86" s="9">
        <v>10844</v>
      </c>
      <c r="CN86" s="9">
        <v>4263</v>
      </c>
      <c r="CO86" s="9">
        <v>3279</v>
      </c>
      <c r="CP86" s="9">
        <v>2799</v>
      </c>
      <c r="CQ86" s="9">
        <v>1027</v>
      </c>
      <c r="CR86" s="9">
        <v>620</v>
      </c>
      <c r="CS86" s="9">
        <v>271</v>
      </c>
      <c r="CT86" s="20">
        <v>25738740000</v>
      </c>
      <c r="CU86" s="20">
        <f>CT86*VLOOKUP(H86,'R-CPI-U-RS'!$A$44:$P$54,16,FALSE)</f>
        <v>33202457312.661499</v>
      </c>
      <c r="CV86" s="9">
        <v>2010</v>
      </c>
      <c r="CW86" s="9">
        <v>616524</v>
      </c>
      <c r="CX86" s="9">
        <v>84487</v>
      </c>
      <c r="CY86" s="9">
        <v>95935</v>
      </c>
      <c r="CZ86" s="9">
        <v>125329</v>
      </c>
      <c r="DA86" s="11">
        <f t="shared" si="264"/>
        <v>0.66848174351467837</v>
      </c>
      <c r="DB86" s="11">
        <f t="shared" si="265"/>
        <v>9.1607167059716457E-2</v>
      </c>
      <c r="DC86" s="11">
        <f t="shared" si="266"/>
        <v>0.10401995066547397</v>
      </c>
      <c r="DD86" s="11">
        <f t="shared" si="267"/>
        <v>0.1358911387601312</v>
      </c>
      <c r="DE86" s="9">
        <v>516593</v>
      </c>
      <c r="DF86" s="9">
        <v>448733</v>
      </c>
      <c r="DG86" s="9">
        <v>30</v>
      </c>
      <c r="DH86" s="9">
        <v>0</v>
      </c>
      <c r="DI86" s="9">
        <v>1975</v>
      </c>
      <c r="DJ86" s="9">
        <v>23736</v>
      </c>
      <c r="DK86" s="9">
        <v>38762</v>
      </c>
      <c r="DL86" s="9">
        <v>29278</v>
      </c>
      <c r="DM86" s="9">
        <v>47289</v>
      </c>
      <c r="DN86" s="9">
        <v>35824</v>
      </c>
      <c r="DO86" s="9">
        <v>15541</v>
      </c>
      <c r="DP86" s="9">
        <v>25392</v>
      </c>
      <c r="DQ86" s="9">
        <v>9760</v>
      </c>
      <c r="DR86" s="9">
        <v>40459</v>
      </c>
      <c r="DS86" s="9">
        <v>16908</v>
      </c>
      <c r="DT86" s="9">
        <v>45800</v>
      </c>
      <c r="DU86" s="9">
        <v>12266</v>
      </c>
      <c r="DV86" s="9">
        <v>86892</v>
      </c>
      <c r="DW86" s="9">
        <v>8222</v>
      </c>
      <c r="DX86" s="9">
        <v>51281</v>
      </c>
      <c r="DY86" s="9">
        <v>27081</v>
      </c>
      <c r="DZ86" s="9">
        <v>21</v>
      </c>
      <c r="EA86" s="9">
        <f t="shared" si="336"/>
        <v>62528</v>
      </c>
      <c r="EB86" s="9">
        <f t="shared" si="337"/>
        <v>35152</v>
      </c>
      <c r="EC86" s="9">
        <f t="shared" si="338"/>
        <v>103167</v>
      </c>
      <c r="ED86" s="9">
        <f t="shared" si="339"/>
        <v>99158</v>
      </c>
      <c r="EE86" s="9">
        <f t="shared" si="340"/>
        <v>114366</v>
      </c>
      <c r="EF86" s="9">
        <f t="shared" si="341"/>
        <v>102146</v>
      </c>
      <c r="EG86" s="11">
        <f t="shared" si="342"/>
        <v>0.12103919333014579</v>
      </c>
      <c r="EH86" s="11">
        <f t="shared" si="343"/>
        <v>6.8045831050749822E-2</v>
      </c>
      <c r="EI86" s="11">
        <f t="shared" si="344"/>
        <v>0.19970653880327452</v>
      </c>
      <c r="EJ86" s="11">
        <f t="shared" si="345"/>
        <v>0.19194607747298162</v>
      </c>
      <c r="EK86" s="11">
        <f t="shared" si="346"/>
        <v>0.22138511361942573</v>
      </c>
      <c r="EL86" s="11">
        <f t="shared" si="347"/>
        <v>0.1977301279730852</v>
      </c>
      <c r="EM86" s="9">
        <v>727602</v>
      </c>
      <c r="EN86" s="9">
        <v>491662</v>
      </c>
      <c r="EO86" s="14">
        <f t="shared" si="268"/>
        <v>0.6757293135532888</v>
      </c>
      <c r="EP86" s="9">
        <v>472598</v>
      </c>
      <c r="EQ86" s="9">
        <v>448733</v>
      </c>
      <c r="ER86" s="11">
        <f t="shared" si="218"/>
        <v>5.0497462960063307E-2</v>
      </c>
      <c r="ES86" s="9">
        <v>61844</v>
      </c>
      <c r="ET86" s="9">
        <v>615123</v>
      </c>
      <c r="EU86" s="9">
        <v>93513</v>
      </c>
      <c r="EV86" s="9">
        <v>169228</v>
      </c>
      <c r="EW86" s="9">
        <v>172509</v>
      </c>
      <c r="EX86" s="9">
        <v>61927</v>
      </c>
      <c r="EY86" s="9">
        <v>117946</v>
      </c>
      <c r="EZ86" s="13">
        <f t="shared" si="269"/>
        <v>0.1520232538858082</v>
      </c>
      <c r="FA86" s="13">
        <f t="shared" si="270"/>
        <v>0.27511245718336008</v>
      </c>
      <c r="FB86" s="13">
        <f t="shared" si="271"/>
        <v>0.28044634975443938</v>
      </c>
      <c r="FC86" s="13">
        <f t="shared" si="272"/>
        <v>0.10067417410826777</v>
      </c>
      <c r="FD86" s="13">
        <f t="shared" si="273"/>
        <v>0.1917437650681246</v>
      </c>
      <c r="FE86" s="13">
        <f t="shared" si="274"/>
        <v>0.29241793917639236</v>
      </c>
      <c r="FF86" s="9">
        <v>152</v>
      </c>
      <c r="FG86" s="9">
        <v>46934</v>
      </c>
      <c r="FH86" s="9">
        <v>29</v>
      </c>
      <c r="FI86" s="9">
        <v>83738</v>
      </c>
      <c r="FJ86" s="9">
        <v>308</v>
      </c>
      <c r="FK86" s="9">
        <f t="shared" si="219"/>
        <v>47086</v>
      </c>
      <c r="FL86" s="9">
        <f t="shared" si="220"/>
        <v>83767</v>
      </c>
      <c r="FM86" s="9">
        <f t="shared" si="221"/>
        <v>308</v>
      </c>
      <c r="FN86" s="9">
        <v>314539</v>
      </c>
      <c r="FO86" s="9">
        <v>132602</v>
      </c>
      <c r="FP86" s="9">
        <v>310584</v>
      </c>
      <c r="FQ86" s="9">
        <f t="shared" si="222"/>
        <v>181937</v>
      </c>
      <c r="FR86" s="8">
        <v>419851</v>
      </c>
      <c r="FS86" s="8">
        <v>54555</v>
      </c>
      <c r="FT86" s="13">
        <f t="shared" si="275"/>
        <v>0.12993895453387036</v>
      </c>
      <c r="FU86" s="8">
        <v>365296</v>
      </c>
      <c r="FV86" s="8">
        <v>192288</v>
      </c>
      <c r="FW86" s="8">
        <v>173008</v>
      </c>
      <c r="FX86" s="13">
        <f t="shared" si="276"/>
        <v>0.5263895580570277</v>
      </c>
      <c r="FY86" s="13">
        <f t="shared" si="277"/>
        <v>0.47361044194297225</v>
      </c>
      <c r="FZ86" s="17">
        <v>49569</v>
      </c>
      <c r="GA86" s="17">
        <v>111958</v>
      </c>
      <c r="GB86" s="17">
        <v>112114</v>
      </c>
      <c r="GC86" s="17">
        <v>78869</v>
      </c>
      <c r="GD86" s="17">
        <v>67341</v>
      </c>
      <c r="GE86" s="13">
        <f t="shared" si="223"/>
        <v>0.11806331293720868</v>
      </c>
      <c r="GF86" s="13">
        <f t="shared" si="224"/>
        <v>0.26666126792600231</v>
      </c>
      <c r="GG86" s="13">
        <f t="shared" si="225"/>
        <v>0.26703282831290148</v>
      </c>
      <c r="GH86" s="13">
        <f t="shared" si="226"/>
        <v>0.1878499753483974</v>
      </c>
      <c r="GI86" s="13">
        <f t="shared" si="227"/>
        <v>0.16039261547549011</v>
      </c>
      <c r="GJ86">
        <v>1972</v>
      </c>
      <c r="GK86" s="8">
        <v>278291</v>
      </c>
      <c r="GL86" s="8">
        <v>30623</v>
      </c>
      <c r="GM86" s="8">
        <v>68666</v>
      </c>
      <c r="GN86" s="8">
        <v>34031</v>
      </c>
      <c r="GO86" s="8">
        <v>8240</v>
      </c>
      <c r="GP86" s="13">
        <f t="shared" si="278"/>
        <v>0.66283276686252979</v>
      </c>
      <c r="GQ86" s="13">
        <f t="shared" si="279"/>
        <v>7.2937780307775854E-2</v>
      </c>
      <c r="GR86" s="13">
        <f t="shared" si="280"/>
        <v>0.16354849696678106</v>
      </c>
      <c r="GS86" s="13">
        <f t="shared" si="281"/>
        <v>8.105494568311139E-2</v>
      </c>
      <c r="GT86" s="13">
        <f t="shared" si="282"/>
        <v>1.9626010179801881E-2</v>
      </c>
      <c r="GU86" s="21">
        <v>104441.421023038</v>
      </c>
      <c r="GV86" s="21">
        <f>GU86*VLOOKUP(H86,'R-CPI-U-RS'!$A$44:$O$54,15,FALSE)</f>
        <v>138685.49303231429</v>
      </c>
      <c r="GW86" s="9">
        <v>813</v>
      </c>
      <c r="GX86" s="9">
        <v>30</v>
      </c>
      <c r="GY86" s="9">
        <v>24</v>
      </c>
      <c r="GZ86" s="9">
        <v>979</v>
      </c>
      <c r="HA86" s="9">
        <f t="shared" si="228"/>
        <v>1033</v>
      </c>
      <c r="HB86" s="8">
        <v>58818</v>
      </c>
      <c r="HC86" s="8">
        <v>177926</v>
      </c>
      <c r="HD86" s="8">
        <v>89136</v>
      </c>
      <c r="HE86" s="8">
        <v>34869</v>
      </c>
      <c r="HF86" s="8">
        <v>4547</v>
      </c>
      <c r="HG86" s="13">
        <f t="shared" si="283"/>
        <v>0.16101462923218432</v>
      </c>
      <c r="HH86" s="13">
        <f t="shared" si="332"/>
        <v>0.48707349656169241</v>
      </c>
      <c r="HI86" s="13">
        <f t="shared" si="333"/>
        <v>0.24401033682274101</v>
      </c>
      <c r="HJ86" s="13">
        <f t="shared" si="334"/>
        <v>9.5454097499014498E-2</v>
      </c>
      <c r="HK86" s="13">
        <f t="shared" si="335"/>
        <v>1.2447439884367745E-2</v>
      </c>
      <c r="HL86" s="5">
        <v>842</v>
      </c>
      <c r="HM86" s="5">
        <f>HL86*VLOOKUP(H86,'R-CPI-U-RS'!$A$44:$O$54,15,FALSE)</f>
        <v>1118.0734998564456</v>
      </c>
      <c r="HN86" s="17">
        <v>36733</v>
      </c>
      <c r="HO86" s="17">
        <v>73930</v>
      </c>
      <c r="HP86" s="17">
        <v>39331</v>
      </c>
      <c r="HQ86" s="17">
        <v>16263</v>
      </c>
      <c r="HR86" s="17">
        <v>24044</v>
      </c>
      <c r="HS86" s="17">
        <v>1987</v>
      </c>
      <c r="HT86" s="13">
        <f t="shared" si="284"/>
        <v>0.19103116159094691</v>
      </c>
      <c r="HU86" s="13">
        <f t="shared" si="285"/>
        <v>0.38447537027791645</v>
      </c>
      <c r="HV86" s="13">
        <f t="shared" si="286"/>
        <v>0.20454214511565985</v>
      </c>
      <c r="HW86" s="13">
        <f t="shared" si="287"/>
        <v>8.4576260609086365E-2</v>
      </c>
      <c r="HX86" s="13">
        <f t="shared" si="288"/>
        <v>0.12504160426027625</v>
      </c>
      <c r="HY86" s="13">
        <f t="shared" si="289"/>
        <v>1.0333458146114163E-2</v>
      </c>
      <c r="HZ86" s="13">
        <v>0.17600000000000002</v>
      </c>
      <c r="IA86" s="17">
        <v>3159</v>
      </c>
      <c r="IB86" s="17">
        <v>30966</v>
      </c>
      <c r="IC86" s="17">
        <v>40136</v>
      </c>
      <c r="ID86" s="17">
        <v>28192</v>
      </c>
      <c r="IE86" s="17">
        <v>59313</v>
      </c>
      <c r="IF86" s="17">
        <v>11242</v>
      </c>
      <c r="IG86" s="13">
        <f t="shared" si="290"/>
        <v>1.8259271247572366E-2</v>
      </c>
      <c r="IH86" s="13">
        <f t="shared" si="291"/>
        <v>0.17898594284657357</v>
      </c>
      <c r="II86" s="13">
        <f t="shared" si="292"/>
        <v>0.2319892721723851</v>
      </c>
      <c r="IJ86" s="13">
        <f t="shared" si="293"/>
        <v>0.16295200221955053</v>
      </c>
      <c r="IK86" s="13">
        <f t="shared" si="294"/>
        <v>0.34283385739387773</v>
      </c>
      <c r="IL86" s="13">
        <f t="shared" si="295"/>
        <v>6.4979654120040697E-2</v>
      </c>
      <c r="IM86" s="13">
        <v>0.32100000000000001</v>
      </c>
      <c r="IN86" s="17">
        <v>570996</v>
      </c>
      <c r="IO86" s="17">
        <v>483734</v>
      </c>
      <c r="IP86" s="17">
        <v>47997</v>
      </c>
      <c r="IQ86" s="17">
        <v>7714</v>
      </c>
      <c r="IR86" s="17">
        <v>8684</v>
      </c>
      <c r="IS86" s="17">
        <v>8260</v>
      </c>
      <c r="IT86" s="17">
        <v>14607</v>
      </c>
      <c r="IU86" s="13">
        <f t="shared" si="296"/>
        <v>0.8471758120897519</v>
      </c>
      <c r="IV86" s="13">
        <f t="shared" si="297"/>
        <v>8.4058382195321857E-2</v>
      </c>
      <c r="IW86" s="13">
        <f t="shared" si="298"/>
        <v>1.3509726863235469E-2</v>
      </c>
      <c r="IX86" s="13">
        <f t="shared" si="299"/>
        <v>1.5208512844223077E-2</v>
      </c>
      <c r="IY86" s="13">
        <f t="shared" si="300"/>
        <v>1.4465950724698596E-2</v>
      </c>
      <c r="IZ86" s="13">
        <f t="shared" si="301"/>
        <v>2.5581615282769057E-2</v>
      </c>
      <c r="JA86" s="17">
        <v>570996</v>
      </c>
      <c r="JB86" s="17">
        <v>483734</v>
      </c>
      <c r="JC86" s="17">
        <v>47997</v>
      </c>
      <c r="JD86" s="17">
        <v>7714</v>
      </c>
      <c r="JE86" s="17">
        <v>11402</v>
      </c>
      <c r="JF86" s="17">
        <v>5542</v>
      </c>
      <c r="JG86" s="17">
        <v>14607</v>
      </c>
      <c r="JH86" s="13">
        <f t="shared" si="229"/>
        <v>0.8471758120897519</v>
      </c>
      <c r="JI86" s="13">
        <f t="shared" si="230"/>
        <v>8.4058382195321857E-2</v>
      </c>
      <c r="JJ86" s="13">
        <f t="shared" si="231"/>
        <v>1.3509726863235469E-2</v>
      </c>
      <c r="JK86" s="13">
        <f t="shared" si="232"/>
        <v>1.996861624249557E-2</v>
      </c>
      <c r="JL86" s="13">
        <f t="shared" si="233"/>
        <v>9.705847326426105E-3</v>
      </c>
      <c r="JM86" s="13">
        <f t="shared" si="234"/>
        <v>2.5581615282769057E-2</v>
      </c>
      <c r="JN86" s="1">
        <v>97</v>
      </c>
      <c r="JO86" s="1">
        <v>47</v>
      </c>
      <c r="JP86" s="1">
        <v>18</v>
      </c>
      <c r="JQ86" s="1">
        <v>31</v>
      </c>
      <c r="JR86" s="1">
        <v>1</v>
      </c>
      <c r="JS86" s="1">
        <v>0</v>
      </c>
      <c r="JT86" s="11">
        <f t="shared" si="235"/>
        <v>0.4845360824742268</v>
      </c>
      <c r="JU86" s="11">
        <f t="shared" si="236"/>
        <v>0.18556701030927836</v>
      </c>
      <c r="JV86" s="11">
        <f t="shared" si="237"/>
        <v>0.31958762886597936</v>
      </c>
      <c r="JW86" s="11">
        <f t="shared" si="238"/>
        <v>1.0309278350515464E-2</v>
      </c>
      <c r="JX86" s="11">
        <f t="shared" si="239"/>
        <v>0</v>
      </c>
      <c r="JY86" s="29">
        <f>(JN86/J86)*100000</f>
        <v>10.2540141293972</v>
      </c>
      <c r="JZ86" s="9">
        <v>9666605</v>
      </c>
      <c r="KA86" s="9"/>
      <c r="KB86" s="9">
        <v>285022</v>
      </c>
      <c r="KC86" s="9"/>
      <c r="KD86" s="9">
        <v>0</v>
      </c>
      <c r="KE86" s="9"/>
      <c r="KF86" s="9"/>
      <c r="KG86" s="9"/>
      <c r="KH86" s="9">
        <f t="shared" si="240"/>
        <v>0</v>
      </c>
      <c r="KI86" s="9">
        <f t="shared" si="241"/>
        <v>285022</v>
      </c>
      <c r="KJ86" s="9">
        <f t="shared" si="242"/>
        <v>9951627</v>
      </c>
      <c r="KK86" t="e">
        <v>#N/A</v>
      </c>
      <c r="KL86" s="8" t="e">
        <v>#N/A</v>
      </c>
      <c r="KM86" s="8" t="e">
        <v>#N/A</v>
      </c>
      <c r="KN86" s="8" t="e">
        <v>#N/A</v>
      </c>
      <c r="KO86" s="8">
        <v>430087</v>
      </c>
      <c r="KP86" s="8">
        <v>94491</v>
      </c>
      <c r="KQ86" s="8">
        <v>210814</v>
      </c>
      <c r="KR86" s="8">
        <v>107681</v>
      </c>
      <c r="KS86" s="8">
        <v>17101</v>
      </c>
      <c r="KT86" s="13">
        <f t="shared" si="302"/>
        <v>0.21970206028082689</v>
      </c>
      <c r="KU86" s="13">
        <f t="shared" si="303"/>
        <v>0.4901659431696378</v>
      </c>
      <c r="KV86" s="13">
        <f t="shared" si="304"/>
        <v>0.25037027392132288</v>
      </c>
      <c r="KW86" s="13">
        <f t="shared" si="305"/>
        <v>3.9761722628212433E-2</v>
      </c>
      <c r="KX86" s="17">
        <v>10152365</v>
      </c>
      <c r="KY86" s="15">
        <f t="shared" si="306"/>
        <v>23.605375191531017</v>
      </c>
      <c r="KZ86" s="8">
        <v>442796</v>
      </c>
      <c r="LA86" s="8">
        <v>15674</v>
      </c>
      <c r="LB86" s="8">
        <v>125627</v>
      </c>
      <c r="LC86" s="8">
        <v>185823</v>
      </c>
      <c r="LD86" s="8">
        <v>79608</v>
      </c>
      <c r="LE86" s="8">
        <v>36064</v>
      </c>
      <c r="LF86" s="13">
        <f t="shared" si="307"/>
        <v>3.5397790404610704E-2</v>
      </c>
      <c r="LG86" s="13">
        <f t="shared" si="308"/>
        <v>0.28371304167155981</v>
      </c>
      <c r="LH86" s="13">
        <f t="shared" si="309"/>
        <v>0.41965826249559618</v>
      </c>
      <c r="LI86" s="13">
        <f t="shared" si="310"/>
        <v>0.17978482190444359</v>
      </c>
      <c r="LJ86" s="13">
        <f t="shared" si="311"/>
        <v>8.1446083523789736E-2</v>
      </c>
      <c r="LK86" s="17" t="e">
        <v>#N/A</v>
      </c>
      <c r="LL86" s="17" t="e">
        <v>#N/A</v>
      </c>
      <c r="LM86" s="13" t="e">
        <f t="shared" si="348"/>
        <v>#N/A</v>
      </c>
      <c r="LN86" s="27" t="e">
        <v>#N/A</v>
      </c>
      <c r="LO86" s="27" t="e">
        <v>#N/A</v>
      </c>
      <c r="LP86" s="27" t="e">
        <v>#N/A</v>
      </c>
      <c r="LQ86" s="27" t="e">
        <v>#N/A</v>
      </c>
      <c r="LR86" s="27" t="e">
        <v>#N/A</v>
      </c>
      <c r="LS86" s="11" t="e">
        <f t="shared" si="312"/>
        <v>#N/A</v>
      </c>
      <c r="LT86" s="11" t="e">
        <f t="shared" si="313"/>
        <v>#N/A</v>
      </c>
      <c r="LU86" s="11" t="e">
        <f t="shared" si="314"/>
        <v>#N/A</v>
      </c>
      <c r="LV86" s="11" t="e">
        <f t="shared" si="315"/>
        <v>#N/A</v>
      </c>
      <c r="LW86" s="11" t="e">
        <f t="shared" si="316"/>
        <v>#N/A</v>
      </c>
      <c r="LX86" s="25" t="e">
        <v>#N/A</v>
      </c>
      <c r="LY86" s="25" t="e">
        <v>#N/A</v>
      </c>
      <c r="LZ86" s="25" t="e">
        <v>#N/A</v>
      </c>
      <c r="MA86" s="25" t="e">
        <v>#N/A</v>
      </c>
      <c r="MB86" s="22" t="e">
        <v>#N/A</v>
      </c>
      <c r="MC86" s="22" t="e">
        <v>#N/A</v>
      </c>
      <c r="MD86" s="1">
        <v>365</v>
      </c>
      <c r="ME86" s="1">
        <v>275</v>
      </c>
      <c r="MF86" s="1">
        <v>90</v>
      </c>
      <c r="MG86" s="1">
        <v>0</v>
      </c>
      <c r="MH86" s="1">
        <v>0</v>
      </c>
      <c r="MI86" s="1">
        <v>0</v>
      </c>
      <c r="MJ86" s="11">
        <f t="shared" si="243"/>
        <v>0.75342465753424659</v>
      </c>
      <c r="MK86" s="11">
        <f t="shared" si="244"/>
        <v>0.24657534246575341</v>
      </c>
      <c r="ML86" s="11">
        <f t="shared" si="245"/>
        <v>0</v>
      </c>
      <c r="MM86" s="11">
        <f t="shared" si="246"/>
        <v>0</v>
      </c>
      <c r="MN86" s="11">
        <f t="shared" si="247"/>
        <v>0</v>
      </c>
      <c r="MO86" s="26" t="e">
        <v>#N/A</v>
      </c>
      <c r="MP86" s="26" t="e">
        <v>#N/A</v>
      </c>
      <c r="MQ86" s="26" t="e">
        <v>#N/A</v>
      </c>
      <c r="MR86" s="26" t="e">
        <v>#N/A</v>
      </c>
      <c r="MS86" s="9">
        <v>1289016.0831750301</v>
      </c>
      <c r="MT86" s="9">
        <v>10371.459999999999</v>
      </c>
      <c r="MU86" s="9">
        <v>451826</v>
      </c>
      <c r="MV86" s="9">
        <v>11154923.836340001</v>
      </c>
      <c r="MW86" s="9">
        <v>12906137.379515</v>
      </c>
      <c r="MX86" s="13" t="e">
        <v>#N/A</v>
      </c>
      <c r="MY86" s="13" t="e">
        <v>#N/A</v>
      </c>
      <c r="MZ86" s="13" t="e">
        <v>#N/A</v>
      </c>
      <c r="NA86" s="13" t="e">
        <v>#N/A</v>
      </c>
      <c r="NB86" s="13" t="e">
        <v>#N/A</v>
      </c>
      <c r="NC86" s="8" t="e">
        <v>#N/A</v>
      </c>
      <c r="ND86" s="8" t="e">
        <v>#N/A</v>
      </c>
      <c r="NE86" s="8" t="e">
        <v>#N/A</v>
      </c>
      <c r="NF86" s="8" t="e">
        <v>#N/A</v>
      </c>
      <c r="NG86" s="8" t="e">
        <v>#N/A</v>
      </c>
      <c r="NH86" s="38" t="e">
        <f t="shared" si="248"/>
        <v>#N/A</v>
      </c>
      <c r="NI86" s="38" t="e">
        <f t="shared" si="249"/>
        <v>#N/A</v>
      </c>
      <c r="NJ86" s="38" t="e">
        <f t="shared" si="250"/>
        <v>#N/A</v>
      </c>
      <c r="NK86" s="38" t="e">
        <f t="shared" si="251"/>
        <v>#N/A</v>
      </c>
      <c r="NL86" s="38" t="e">
        <f t="shared" si="252"/>
        <v>#N/A</v>
      </c>
      <c r="NM86" s="8">
        <v>928805</v>
      </c>
      <c r="NN86" s="8">
        <v>130494</v>
      </c>
      <c r="NO86" s="11">
        <f t="shared" si="253"/>
        <v>0.14049665968637121</v>
      </c>
      <c r="NP86" s="13" t="e">
        <v>#N/A</v>
      </c>
      <c r="NQ86" s="13" t="e">
        <v>#N/A</v>
      </c>
      <c r="NR86" s="13" t="e">
        <v>#N/A</v>
      </c>
      <c r="NS86" s="9">
        <v>754</v>
      </c>
      <c r="NT86" s="39">
        <v>80.296480000000003</v>
      </c>
      <c r="NU86" s="8" t="e">
        <v>#N/A</v>
      </c>
      <c r="NV86" s="16" t="e">
        <v>#N/A</v>
      </c>
      <c r="NW86" s="8" t="e">
        <v>#N/A</v>
      </c>
      <c r="NX86" s="25" t="e">
        <v>#N/A</v>
      </c>
      <c r="NY86" s="39" t="e">
        <v>#N/A</v>
      </c>
    </row>
    <row r="87" spans="1:389" x14ac:dyDescent="0.25">
      <c r="A87" s="3" t="s">
        <v>52</v>
      </c>
      <c r="B87" s="3" t="s">
        <v>7</v>
      </c>
      <c r="C87" s="3" t="s">
        <v>83</v>
      </c>
      <c r="D87" s="3" t="s">
        <v>99</v>
      </c>
      <c r="E87" s="3" t="s">
        <v>29</v>
      </c>
      <c r="F87" s="3" t="s">
        <v>30</v>
      </c>
      <c r="G87" s="3">
        <v>18097</v>
      </c>
      <c r="H87" s="3">
        <v>2016</v>
      </c>
      <c r="I87" s="3" t="str">
        <f t="shared" si="216"/>
        <v>Sum of 2016</v>
      </c>
      <c r="J87" s="8">
        <v>952979</v>
      </c>
      <c r="K87" s="8">
        <v>941229</v>
      </c>
      <c r="L87" s="8">
        <v>234713</v>
      </c>
      <c r="M87" s="8">
        <v>246005</v>
      </c>
      <c r="N87" s="8">
        <v>349775</v>
      </c>
      <c r="O87" s="8">
        <v>110736</v>
      </c>
      <c r="P87" s="13">
        <f t="shared" si="254"/>
        <v>0.24936864461252256</v>
      </c>
      <c r="Q87" s="13">
        <f t="shared" si="255"/>
        <v>0.26136572502547201</v>
      </c>
      <c r="R87" s="13">
        <f t="shared" si="256"/>
        <v>0.37161519672683269</v>
      </c>
      <c r="S87" s="13">
        <f t="shared" si="257"/>
        <v>0.11765043363517273</v>
      </c>
      <c r="T87" s="15">
        <v>34.299999999999997</v>
      </c>
      <c r="U87" s="15">
        <v>33.200000000000003</v>
      </c>
      <c r="V87" s="15">
        <v>35.299999999999997</v>
      </c>
      <c r="W87" s="17">
        <v>528043</v>
      </c>
      <c r="X87" s="17">
        <v>257455</v>
      </c>
      <c r="Y87" s="17">
        <v>27876</v>
      </c>
      <c r="Z87" s="17">
        <v>4599</v>
      </c>
      <c r="AA87" s="17">
        <v>27579</v>
      </c>
      <c r="AB87" s="17">
        <v>95677</v>
      </c>
      <c r="AC87" s="17">
        <v>413186</v>
      </c>
      <c r="AD87" s="13">
        <f t="shared" si="203"/>
        <v>0.56101437588514591</v>
      </c>
      <c r="AE87" s="13">
        <f t="shared" si="204"/>
        <v>0.27353067106942092</v>
      </c>
      <c r="AF87" s="13">
        <f t="shared" si="205"/>
        <v>2.9616597023678616E-2</v>
      </c>
      <c r="AG87" s="13">
        <f t="shared" si="206"/>
        <v>4.8861647909276065E-3</v>
      </c>
      <c r="AH87" s="13">
        <f t="shared" si="207"/>
        <v>2.9301052135027712E-2</v>
      </c>
      <c r="AI87" s="13">
        <f t="shared" si="208"/>
        <v>0.10165113909579922</v>
      </c>
      <c r="AJ87" s="13">
        <f t="shared" si="209"/>
        <v>0.43898562411485409</v>
      </c>
      <c r="AK87" s="17">
        <v>368349</v>
      </c>
      <c r="AL87" s="17">
        <v>134198</v>
      </c>
      <c r="AM87" s="17">
        <v>115460</v>
      </c>
      <c r="AN87" s="17">
        <v>52308</v>
      </c>
      <c r="AO87" s="17">
        <v>66383</v>
      </c>
      <c r="AP87" s="13">
        <f t="shared" si="258"/>
        <v>0.36432296544852844</v>
      </c>
      <c r="AQ87" s="13">
        <f t="shared" si="317"/>
        <v>0.31345273096981396</v>
      </c>
      <c r="AR87" s="13">
        <f t="shared" si="318"/>
        <v>0.14200662958227117</v>
      </c>
      <c r="AS87" s="13">
        <f t="shared" si="319"/>
        <v>0.18021767399938646</v>
      </c>
      <c r="AT87" s="19">
        <v>2.5099999999999998</v>
      </c>
      <c r="AU87" s="17">
        <v>871179</v>
      </c>
      <c r="AV87" s="17">
        <v>748847</v>
      </c>
      <c r="AW87" s="17">
        <v>80321</v>
      </c>
      <c r="AX87" s="17">
        <v>14379</v>
      </c>
      <c r="AY87" s="17">
        <v>16751</v>
      </c>
      <c r="AZ87" s="17">
        <v>10881</v>
      </c>
      <c r="BA87" s="13">
        <f t="shared" si="320"/>
        <v>0.85957880068275294</v>
      </c>
      <c r="BB87" s="13">
        <f t="shared" si="321"/>
        <v>9.2198044259560893E-2</v>
      </c>
      <c r="BC87" s="13">
        <f t="shared" si="322"/>
        <v>1.650521878970912E-2</v>
      </c>
      <c r="BD87" s="13">
        <f t="shared" si="323"/>
        <v>1.9227965779707729E-2</v>
      </c>
      <c r="BE87" s="13">
        <f t="shared" si="324"/>
        <v>1.2489970488269345E-2</v>
      </c>
      <c r="BF87" s="13">
        <f t="shared" si="210"/>
        <v>0.14042119931724706</v>
      </c>
      <c r="BG87" s="17">
        <v>928088</v>
      </c>
      <c r="BH87" s="17">
        <v>799790</v>
      </c>
      <c r="BI87" s="17">
        <v>81217</v>
      </c>
      <c r="BJ87" s="17">
        <v>26491</v>
      </c>
      <c r="BK87" s="17">
        <v>15986</v>
      </c>
      <c r="BL87" s="17">
        <v>4604</v>
      </c>
      <c r="BM87" s="13">
        <f t="shared" si="259"/>
        <v>0.86176095370266614</v>
      </c>
      <c r="BN87" s="13">
        <f t="shared" si="325"/>
        <v>8.7510020601494681E-2</v>
      </c>
      <c r="BO87" s="13">
        <f t="shared" si="326"/>
        <v>2.8543629483411055E-2</v>
      </c>
      <c r="BP87" s="13">
        <f t="shared" si="327"/>
        <v>1.7224659730542793E-2</v>
      </c>
      <c r="BQ87" s="13">
        <f t="shared" si="328"/>
        <v>4.9607364818853384E-3</v>
      </c>
      <c r="BR87" s="13">
        <f t="shared" si="217"/>
        <v>0.13823904629733386</v>
      </c>
      <c r="BS87" s="17">
        <v>627746</v>
      </c>
      <c r="BT87" s="17">
        <v>216319</v>
      </c>
      <c r="BU87" s="17">
        <v>7793</v>
      </c>
      <c r="BV87" s="17">
        <v>89371</v>
      </c>
      <c r="BW87" s="13">
        <f t="shared" si="260"/>
        <v>0.66694290124932398</v>
      </c>
      <c r="BX87" s="13">
        <f t="shared" si="329"/>
        <v>0.22982611033021719</v>
      </c>
      <c r="BY87" s="13">
        <f t="shared" si="330"/>
        <v>8.2796003948029644E-3</v>
      </c>
      <c r="BZ87" s="13">
        <f t="shared" si="331"/>
        <v>9.4951388025655822E-2</v>
      </c>
      <c r="CA87" s="13">
        <f t="shared" si="261"/>
        <v>0.33305709875067596</v>
      </c>
      <c r="CB87" s="8">
        <v>923062</v>
      </c>
      <c r="CC87" s="8">
        <v>171692</v>
      </c>
      <c r="CD87" s="13">
        <f t="shared" si="262"/>
        <v>0.18600267370989165</v>
      </c>
      <c r="CE87" s="8">
        <v>229911</v>
      </c>
      <c r="CF87" s="8">
        <v>65443</v>
      </c>
      <c r="CG87" s="13">
        <f t="shared" si="263"/>
        <v>0.28464492781989553</v>
      </c>
      <c r="CH87" s="5">
        <v>44874</v>
      </c>
      <c r="CI87" s="5">
        <f>CH87*VLOOKUP(H87,'R-CPI-U-RS'!$A$44:$O$54,15,FALSE)</f>
        <v>58827.168367346938</v>
      </c>
      <c r="CJ87" s="5">
        <v>87311715</v>
      </c>
      <c r="CK87" s="5">
        <v>88577879</v>
      </c>
      <c r="CL87" s="9">
        <v>23250</v>
      </c>
      <c r="CM87" s="9">
        <v>10756</v>
      </c>
      <c r="CN87" s="9">
        <v>4327</v>
      </c>
      <c r="CO87" s="9">
        <v>3349</v>
      </c>
      <c r="CP87" s="9">
        <v>2845</v>
      </c>
      <c r="CQ87" s="9">
        <v>1076</v>
      </c>
      <c r="CR87" s="9">
        <v>619</v>
      </c>
      <c r="CS87" s="9">
        <v>278</v>
      </c>
      <c r="CT87" s="20">
        <v>26443010000</v>
      </c>
      <c r="CU87" s="20">
        <f>CT87*VLOOKUP(H87,'R-CPI-U-RS'!$A$44:$P$54,16,FALSE)</f>
        <v>33675862791.950111</v>
      </c>
      <c r="CV87" s="9">
        <v>2058</v>
      </c>
      <c r="CW87" s="9">
        <v>608118</v>
      </c>
      <c r="CX87" s="9">
        <v>162556</v>
      </c>
      <c r="CY87" s="9">
        <v>72033</v>
      </c>
      <c r="CZ87" s="9">
        <v>82053</v>
      </c>
      <c r="DA87" s="11">
        <f t="shared" si="264"/>
        <v>0.65759548423374714</v>
      </c>
      <c r="DB87" s="11">
        <f t="shared" si="265"/>
        <v>0.17578182447337687</v>
      </c>
      <c r="DC87" s="11">
        <f t="shared" si="266"/>
        <v>7.7893723776979978E-2</v>
      </c>
      <c r="DD87" s="11">
        <f t="shared" si="267"/>
        <v>8.8728967515896012E-2</v>
      </c>
      <c r="DE87" s="9">
        <v>523410</v>
      </c>
      <c r="DF87" s="9">
        <v>467515</v>
      </c>
      <c r="DG87" s="9">
        <v>32</v>
      </c>
      <c r="DH87" s="9">
        <v>115</v>
      </c>
      <c r="DI87" s="9">
        <v>2035</v>
      </c>
      <c r="DJ87" s="9">
        <v>25864</v>
      </c>
      <c r="DK87" s="9">
        <v>42437</v>
      </c>
      <c r="DL87" s="9">
        <v>30022</v>
      </c>
      <c r="DM87" s="9">
        <v>50279</v>
      </c>
      <c r="DN87" s="9">
        <v>35950</v>
      </c>
      <c r="DO87" s="9">
        <v>15789</v>
      </c>
      <c r="DP87" s="9">
        <v>24472</v>
      </c>
      <c r="DQ87" s="9">
        <v>10889</v>
      </c>
      <c r="DR87" s="9">
        <v>41954</v>
      </c>
      <c r="DS87" s="9">
        <v>16604</v>
      </c>
      <c r="DT87" s="9">
        <v>40467</v>
      </c>
      <c r="DU87" s="9">
        <v>13152</v>
      </c>
      <c r="DV87" s="9">
        <v>83974</v>
      </c>
      <c r="DW87" s="9">
        <v>8289</v>
      </c>
      <c r="DX87" s="9">
        <v>52929</v>
      </c>
      <c r="DY87" s="9">
        <v>28140</v>
      </c>
      <c r="DZ87" s="9">
        <v>17</v>
      </c>
      <c r="EA87" s="9">
        <f t="shared" si="336"/>
        <v>68448</v>
      </c>
      <c r="EB87" s="9">
        <f t="shared" si="337"/>
        <v>35361</v>
      </c>
      <c r="EC87" s="9">
        <f t="shared" si="338"/>
        <v>99025</v>
      </c>
      <c r="ED87" s="9">
        <f t="shared" si="339"/>
        <v>97126</v>
      </c>
      <c r="EE87" s="9">
        <f t="shared" si="340"/>
        <v>118286</v>
      </c>
      <c r="EF87" s="9">
        <f t="shared" si="341"/>
        <v>105164</v>
      </c>
      <c r="EG87" s="11">
        <f t="shared" si="342"/>
        <v>0.13077319883074454</v>
      </c>
      <c r="EH87" s="11">
        <f t="shared" si="343"/>
        <v>6.7558892646300217E-2</v>
      </c>
      <c r="EI87" s="11">
        <f t="shared" si="344"/>
        <v>0.18919202919317551</v>
      </c>
      <c r="EJ87" s="11">
        <f t="shared" si="345"/>
        <v>0.18556389828241723</v>
      </c>
      <c r="EK87" s="11">
        <f t="shared" si="346"/>
        <v>0.22599109684568502</v>
      </c>
      <c r="EL87" s="11">
        <f t="shared" si="347"/>
        <v>0.20092088420167747</v>
      </c>
      <c r="EM87" s="9">
        <v>729944</v>
      </c>
      <c r="EN87" s="9">
        <v>489344</v>
      </c>
      <c r="EO87" s="14">
        <f t="shared" si="268"/>
        <v>0.67038567342152278</v>
      </c>
      <c r="EP87" s="9">
        <v>488978</v>
      </c>
      <c r="EQ87" s="9">
        <v>467515</v>
      </c>
      <c r="ER87" s="11">
        <f t="shared" si="218"/>
        <v>4.3893590304676287E-2</v>
      </c>
      <c r="ES87" s="9">
        <v>61939</v>
      </c>
      <c r="ET87" s="9">
        <v>617575</v>
      </c>
      <c r="EU87" s="9">
        <v>79535</v>
      </c>
      <c r="EV87" s="9">
        <v>173858</v>
      </c>
      <c r="EW87" s="9">
        <v>178149</v>
      </c>
      <c r="EX87" s="9">
        <v>63014</v>
      </c>
      <c r="EY87" s="9">
        <v>123019</v>
      </c>
      <c r="EZ87" s="13">
        <f t="shared" si="269"/>
        <v>0.1287859774116504</v>
      </c>
      <c r="FA87" s="13">
        <f t="shared" si="270"/>
        <v>0.28151722462858764</v>
      </c>
      <c r="FB87" s="13">
        <f t="shared" si="271"/>
        <v>0.28846536857871513</v>
      </c>
      <c r="FC87" s="13">
        <f t="shared" si="272"/>
        <v>0.10203457069991499</v>
      </c>
      <c r="FD87" s="13">
        <f t="shared" si="273"/>
        <v>0.19919685868113185</v>
      </c>
      <c r="FE87" s="13">
        <f t="shared" si="274"/>
        <v>0.30123142938104686</v>
      </c>
      <c r="FF87" s="9">
        <v>145</v>
      </c>
      <c r="FG87" s="9">
        <v>48236</v>
      </c>
      <c r="FH87" s="9">
        <v>23</v>
      </c>
      <c r="FI87" s="9">
        <v>80773</v>
      </c>
      <c r="FJ87" s="9">
        <v>389</v>
      </c>
      <c r="FK87" s="9">
        <f t="shared" si="219"/>
        <v>48381</v>
      </c>
      <c r="FL87" s="9">
        <f t="shared" si="220"/>
        <v>80796</v>
      </c>
      <c r="FM87" s="9">
        <f t="shared" si="221"/>
        <v>389</v>
      </c>
      <c r="FN87" s="9">
        <v>323195</v>
      </c>
      <c r="FO87" s="9">
        <v>139318</v>
      </c>
      <c r="FP87" s="9">
        <v>313830</v>
      </c>
      <c r="FQ87" s="9">
        <f t="shared" si="222"/>
        <v>183877</v>
      </c>
      <c r="FR87" s="8">
        <v>420900</v>
      </c>
      <c r="FS87" s="8">
        <v>52551</v>
      </c>
      <c r="FT87" s="13">
        <f t="shared" si="275"/>
        <v>0.12485388453314326</v>
      </c>
      <c r="FU87" s="8">
        <v>368349</v>
      </c>
      <c r="FV87" s="8">
        <v>194478</v>
      </c>
      <c r="FW87" s="8">
        <v>173871</v>
      </c>
      <c r="FX87" s="13">
        <f t="shared" si="276"/>
        <v>0.52797211340332129</v>
      </c>
      <c r="FY87" s="13">
        <f t="shared" si="277"/>
        <v>0.47202788659667871</v>
      </c>
      <c r="FZ87" s="17">
        <v>51881</v>
      </c>
      <c r="GA87" s="17">
        <v>109905</v>
      </c>
      <c r="GB87" s="17">
        <v>111604</v>
      </c>
      <c r="GC87" s="17">
        <v>80086</v>
      </c>
      <c r="GD87" s="17">
        <v>67424</v>
      </c>
      <c r="GE87" s="13">
        <f t="shared" si="223"/>
        <v>0.12326205749584224</v>
      </c>
      <c r="GF87" s="13">
        <f t="shared" si="224"/>
        <v>0.26111903064861014</v>
      </c>
      <c r="GG87" s="13">
        <f t="shared" si="225"/>
        <v>0.26515561891185557</v>
      </c>
      <c r="GH87" s="13">
        <f t="shared" si="226"/>
        <v>0.19027322404371586</v>
      </c>
      <c r="GI87" s="13">
        <f t="shared" si="227"/>
        <v>0.16019006889997625</v>
      </c>
      <c r="GJ87">
        <v>1971</v>
      </c>
      <c r="GK87" s="8">
        <v>284245</v>
      </c>
      <c r="GL87" s="8">
        <v>31463</v>
      </c>
      <c r="GM87" s="8">
        <v>67526</v>
      </c>
      <c r="GN87" s="8">
        <v>31681</v>
      </c>
      <c r="GO87" s="8">
        <v>5985</v>
      </c>
      <c r="GP87" s="13">
        <f t="shared" si="278"/>
        <v>0.67532668092183412</v>
      </c>
      <c r="GQ87" s="13">
        <f t="shared" si="279"/>
        <v>7.4751722499406037E-2</v>
      </c>
      <c r="GR87" s="13">
        <f t="shared" si="280"/>
        <v>0.16043240674744594</v>
      </c>
      <c r="GS87" s="13">
        <f t="shared" si="281"/>
        <v>7.5269660251841286E-2</v>
      </c>
      <c r="GT87" s="13">
        <f t="shared" si="282"/>
        <v>1.4219529579472558E-2</v>
      </c>
      <c r="GU87" s="21">
        <v>110992.88066229199</v>
      </c>
      <c r="GV87" s="21">
        <f>GU87*VLOOKUP(H87,'R-CPI-U-RS'!$A$44:$O$54,15,FALSE)</f>
        <v>145505.12275031192</v>
      </c>
      <c r="GW87" s="9">
        <v>927</v>
      </c>
      <c r="GX87" s="9">
        <v>88</v>
      </c>
      <c r="GY87" s="9">
        <v>0</v>
      </c>
      <c r="GZ87" s="9">
        <v>980</v>
      </c>
      <c r="HA87" s="9">
        <f t="shared" si="228"/>
        <v>1068</v>
      </c>
      <c r="HB87" s="8">
        <v>53371</v>
      </c>
      <c r="HC87" s="8">
        <v>178888</v>
      </c>
      <c r="HD87" s="8">
        <v>95206</v>
      </c>
      <c r="HE87" s="8">
        <v>37191</v>
      </c>
      <c r="HF87" s="8">
        <v>3693</v>
      </c>
      <c r="HG87" s="13">
        <f t="shared" si="283"/>
        <v>0.14489247968638438</v>
      </c>
      <c r="HH87" s="13">
        <f t="shared" si="332"/>
        <v>0.48564812175409733</v>
      </c>
      <c r="HI87" s="13">
        <f t="shared" si="333"/>
        <v>0.25846683444233592</v>
      </c>
      <c r="HJ87" s="13">
        <f t="shared" si="334"/>
        <v>0.10096674621079466</v>
      </c>
      <c r="HK87" s="13">
        <f t="shared" si="335"/>
        <v>1.0025817906387692E-2</v>
      </c>
      <c r="HL87" s="5">
        <v>873</v>
      </c>
      <c r="HM87" s="5">
        <f>HL87*VLOOKUP(H87,'R-CPI-U-RS'!$A$44:$O$54,15,FALSE)</f>
        <v>1144.4515306122448</v>
      </c>
      <c r="HN87" s="17">
        <v>38827</v>
      </c>
      <c r="HO87" s="17">
        <v>76461</v>
      </c>
      <c r="HP87" s="17">
        <v>37272</v>
      </c>
      <c r="HQ87" s="17">
        <v>16051</v>
      </c>
      <c r="HR87" s="17">
        <v>23570</v>
      </c>
      <c r="HS87" s="17">
        <v>2297</v>
      </c>
      <c r="HT87" s="13">
        <f t="shared" si="284"/>
        <v>0.1996472608726951</v>
      </c>
      <c r="HU87" s="13">
        <f t="shared" si="285"/>
        <v>0.3931601517909481</v>
      </c>
      <c r="HV87" s="13">
        <f t="shared" si="286"/>
        <v>0.1916514978557986</v>
      </c>
      <c r="HW87" s="13">
        <f t="shared" si="287"/>
        <v>8.2533757031643687E-2</v>
      </c>
      <c r="HX87" s="13">
        <f t="shared" si="288"/>
        <v>0.12119622785096515</v>
      </c>
      <c r="HY87" s="13">
        <f t="shared" si="289"/>
        <v>1.1811104597949382E-2</v>
      </c>
      <c r="HZ87" s="13">
        <v>0.17300000000000001</v>
      </c>
      <c r="IA87" s="17">
        <v>5516</v>
      </c>
      <c r="IB87" s="17">
        <v>34158</v>
      </c>
      <c r="IC87" s="17">
        <v>39518</v>
      </c>
      <c r="ID87" s="17">
        <v>25828</v>
      </c>
      <c r="IE87" s="17">
        <v>56881</v>
      </c>
      <c r="IF87" s="17">
        <v>11970</v>
      </c>
      <c r="IG87" s="13">
        <f t="shared" si="290"/>
        <v>3.1724669438836839E-2</v>
      </c>
      <c r="IH87" s="13">
        <f t="shared" si="291"/>
        <v>0.1964559932363649</v>
      </c>
      <c r="II87" s="13">
        <f t="shared" si="292"/>
        <v>0.22728344577301562</v>
      </c>
      <c r="IJ87" s="13">
        <f t="shared" si="293"/>
        <v>0.14854691121578642</v>
      </c>
      <c r="IK87" s="13">
        <f t="shared" si="294"/>
        <v>0.32714483726440868</v>
      </c>
      <c r="IL87" s="13">
        <f t="shared" si="295"/>
        <v>6.8844143071587552E-2</v>
      </c>
      <c r="IM87" s="13">
        <v>0.30599999999999999</v>
      </c>
      <c r="IN87" s="17">
        <v>571934</v>
      </c>
      <c r="IO87" s="17">
        <v>495053</v>
      </c>
      <c r="IP87" s="17">
        <v>40532</v>
      </c>
      <c r="IQ87" s="17">
        <v>6761</v>
      </c>
      <c r="IR87" s="17">
        <v>7815</v>
      </c>
      <c r="IS87" s="17">
        <v>7716</v>
      </c>
      <c r="IT87" s="17">
        <v>14057</v>
      </c>
      <c r="IU87" s="13">
        <f t="shared" si="296"/>
        <v>0.86557714701346655</v>
      </c>
      <c r="IV87" s="13">
        <f t="shared" si="297"/>
        <v>7.0868316973636825E-2</v>
      </c>
      <c r="IW87" s="13">
        <f t="shared" si="298"/>
        <v>1.1821294065399154E-2</v>
      </c>
      <c r="IX87" s="13">
        <f t="shared" si="299"/>
        <v>1.3664164046900516E-2</v>
      </c>
      <c r="IY87" s="13">
        <f t="shared" si="300"/>
        <v>1.3491067151104848E-2</v>
      </c>
      <c r="IZ87" s="13">
        <f t="shared" si="301"/>
        <v>2.4578010749492073E-2</v>
      </c>
      <c r="JA87" s="17">
        <v>571934</v>
      </c>
      <c r="JB87" s="17">
        <v>495053</v>
      </c>
      <c r="JC87" s="17">
        <v>40532</v>
      </c>
      <c r="JD87" s="17">
        <v>6761</v>
      </c>
      <c r="JE87" s="17">
        <v>10259</v>
      </c>
      <c r="JF87" s="17">
        <v>5272</v>
      </c>
      <c r="JG87" s="17">
        <v>14057</v>
      </c>
      <c r="JH87" s="13">
        <f t="shared" si="229"/>
        <v>0.86557714701346655</v>
      </c>
      <c r="JI87" s="13">
        <f t="shared" si="230"/>
        <v>7.0868316973636825E-2</v>
      </c>
      <c r="JJ87" s="13">
        <f t="shared" si="231"/>
        <v>1.1821294065399154E-2</v>
      </c>
      <c r="JK87" s="13">
        <f t="shared" si="232"/>
        <v>1.7937384383512781E-2</v>
      </c>
      <c r="JL87" s="13">
        <f t="shared" si="233"/>
        <v>9.217846814492581E-3</v>
      </c>
      <c r="JM87" s="13">
        <f t="shared" si="234"/>
        <v>2.4578010749492073E-2</v>
      </c>
      <c r="JN87" s="1">
        <v>104</v>
      </c>
      <c r="JO87" s="1">
        <v>60</v>
      </c>
      <c r="JP87" s="1">
        <v>16</v>
      </c>
      <c r="JQ87" s="1">
        <v>21</v>
      </c>
      <c r="JR87" s="1">
        <v>7</v>
      </c>
      <c r="JS87" s="1">
        <v>0</v>
      </c>
      <c r="JT87" s="11">
        <f t="shared" si="235"/>
        <v>0.57692307692307687</v>
      </c>
      <c r="JU87" s="11">
        <f t="shared" si="236"/>
        <v>0.15384615384615385</v>
      </c>
      <c r="JV87" s="11">
        <f t="shared" si="237"/>
        <v>0.20192307692307693</v>
      </c>
      <c r="JW87" s="11">
        <f t="shared" si="238"/>
        <v>6.7307692307692304E-2</v>
      </c>
      <c r="JX87" s="11">
        <f t="shared" si="239"/>
        <v>0</v>
      </c>
      <c r="JY87" s="29">
        <f>(JN87/J87)*100000</f>
        <v>10.913147089285284</v>
      </c>
      <c r="JZ87" s="9">
        <v>9193293</v>
      </c>
      <c r="KA87" s="9"/>
      <c r="KB87" s="9">
        <v>301491</v>
      </c>
      <c r="KC87" s="9"/>
      <c r="KD87" s="9">
        <v>0</v>
      </c>
      <c r="KE87" s="9"/>
      <c r="KF87" s="9"/>
      <c r="KG87" s="9"/>
      <c r="KH87" s="9">
        <f t="shared" si="240"/>
        <v>0</v>
      </c>
      <c r="KI87" s="9">
        <f t="shared" si="241"/>
        <v>301491</v>
      </c>
      <c r="KJ87" s="9">
        <f t="shared" si="242"/>
        <v>9494784</v>
      </c>
      <c r="KK87" t="e">
        <v>#N/A</v>
      </c>
      <c r="KL87" s="8" t="e">
        <v>#N/A</v>
      </c>
      <c r="KM87" s="8" t="e">
        <v>#N/A</v>
      </c>
      <c r="KN87" s="8" t="e">
        <v>#N/A</v>
      </c>
      <c r="KO87" s="8">
        <v>440073</v>
      </c>
      <c r="KP87" s="8">
        <v>101325</v>
      </c>
      <c r="KQ87" s="8">
        <v>210994</v>
      </c>
      <c r="KR87" s="8">
        <v>108905</v>
      </c>
      <c r="KS87" s="8">
        <v>18849</v>
      </c>
      <c r="KT87" s="13">
        <f t="shared" si="302"/>
        <v>0.2302458910226258</v>
      </c>
      <c r="KU87" s="13">
        <f t="shared" si="303"/>
        <v>0.47945227269112167</v>
      </c>
      <c r="KV87" s="13">
        <f t="shared" si="304"/>
        <v>0.24747030606285775</v>
      </c>
      <c r="KW87" s="13">
        <f t="shared" si="305"/>
        <v>4.2831530223394754E-2</v>
      </c>
      <c r="KX87" s="17">
        <v>10377235</v>
      </c>
      <c r="KY87" s="15">
        <f t="shared" si="306"/>
        <v>23.580712745385426</v>
      </c>
      <c r="KZ87" s="8">
        <v>451423</v>
      </c>
      <c r="LA87" s="8">
        <v>15009</v>
      </c>
      <c r="LB87" s="8">
        <v>119287</v>
      </c>
      <c r="LC87" s="8">
        <v>197716</v>
      </c>
      <c r="LD87" s="8">
        <v>82643</v>
      </c>
      <c r="LE87" s="8">
        <v>36768</v>
      </c>
      <c r="LF87" s="13">
        <f t="shared" si="307"/>
        <v>3.3248195151775607E-2</v>
      </c>
      <c r="LG87" s="13">
        <f t="shared" si="308"/>
        <v>0.26424661570190267</v>
      </c>
      <c r="LH87" s="13">
        <f t="shared" si="309"/>
        <v>0.43798388650999176</v>
      </c>
      <c r="LI87" s="13">
        <f t="shared" si="310"/>
        <v>0.18307219614419293</v>
      </c>
      <c r="LJ87" s="13">
        <f t="shared" si="311"/>
        <v>8.1449106492137088E-2</v>
      </c>
      <c r="LK87" s="17" t="e">
        <v>#N/A</v>
      </c>
      <c r="LL87" s="17" t="e">
        <v>#N/A</v>
      </c>
      <c r="LM87" s="13" t="e">
        <f t="shared" si="348"/>
        <v>#N/A</v>
      </c>
      <c r="LN87" s="27" t="e">
        <v>#N/A</v>
      </c>
      <c r="LO87" s="27" t="e">
        <v>#N/A</v>
      </c>
      <c r="LP87" s="27" t="e">
        <v>#N/A</v>
      </c>
      <c r="LQ87" s="27" t="e">
        <v>#N/A</v>
      </c>
      <c r="LR87" s="27" t="e">
        <v>#N/A</v>
      </c>
      <c r="LS87" s="11" t="e">
        <f t="shared" si="312"/>
        <v>#N/A</v>
      </c>
      <c r="LT87" s="11" t="e">
        <f t="shared" si="313"/>
        <v>#N/A</v>
      </c>
      <c r="LU87" s="11" t="e">
        <f t="shared" si="314"/>
        <v>#N/A</v>
      </c>
      <c r="LV87" s="11" t="e">
        <f t="shared" si="315"/>
        <v>#N/A</v>
      </c>
      <c r="LW87" s="11" t="e">
        <f t="shared" si="316"/>
        <v>#N/A</v>
      </c>
      <c r="LX87" s="25" t="e">
        <v>#N/A</v>
      </c>
      <c r="LY87" s="25" t="e">
        <v>#N/A</v>
      </c>
      <c r="LZ87" s="25" t="e">
        <v>#N/A</v>
      </c>
      <c r="MA87" s="25" t="e">
        <v>#N/A</v>
      </c>
      <c r="MB87" s="22" t="e">
        <v>#N/A</v>
      </c>
      <c r="MC87" s="22" t="e">
        <v>#N/A</v>
      </c>
      <c r="MD87" s="1">
        <v>366</v>
      </c>
      <c r="ME87" s="1">
        <v>254</v>
      </c>
      <c r="MF87" s="1">
        <v>111</v>
      </c>
      <c r="MG87" s="1">
        <v>1</v>
      </c>
      <c r="MH87" s="1">
        <v>0</v>
      </c>
      <c r="MI87" s="1">
        <v>0</v>
      </c>
      <c r="MJ87" s="11">
        <f t="shared" si="243"/>
        <v>0.69398907103825136</v>
      </c>
      <c r="MK87" s="11">
        <f t="shared" si="244"/>
        <v>0.30327868852459017</v>
      </c>
      <c r="ML87" s="11">
        <f t="shared" si="245"/>
        <v>2.7322404371584699E-3</v>
      </c>
      <c r="MM87" s="11">
        <f t="shared" si="246"/>
        <v>0</v>
      </c>
      <c r="MN87" s="11">
        <f t="shared" si="247"/>
        <v>0</v>
      </c>
      <c r="MO87" s="26" t="e">
        <v>#N/A</v>
      </c>
      <c r="MP87" s="26" t="e">
        <v>#N/A</v>
      </c>
      <c r="MQ87" s="26" t="e">
        <v>#N/A</v>
      </c>
      <c r="MR87" s="26" t="e">
        <v>#N/A</v>
      </c>
      <c r="MS87" s="9">
        <v>301459.89767104801</v>
      </c>
      <c r="MT87" s="9">
        <v>2867.03</v>
      </c>
      <c r="MU87" s="9">
        <v>1831.45</v>
      </c>
      <c r="MV87" s="9">
        <v>10594232.746200001</v>
      </c>
      <c r="MW87" s="9">
        <v>10900391.123871</v>
      </c>
      <c r="MX87" s="13" t="e">
        <v>#N/A</v>
      </c>
      <c r="MY87" s="13" t="e">
        <v>#N/A</v>
      </c>
      <c r="MZ87" s="13" t="e">
        <v>#N/A</v>
      </c>
      <c r="NA87" s="13" t="e">
        <v>#N/A</v>
      </c>
      <c r="NB87" s="13" t="e">
        <v>#N/A</v>
      </c>
      <c r="NC87" s="8" t="e">
        <v>#N/A</v>
      </c>
      <c r="ND87" s="8" t="e">
        <v>#N/A</v>
      </c>
      <c r="NE87" s="8" t="e">
        <v>#N/A</v>
      </c>
      <c r="NF87" s="8" t="e">
        <v>#N/A</v>
      </c>
      <c r="NG87" s="8" t="e">
        <v>#N/A</v>
      </c>
      <c r="NH87" s="38" t="e">
        <f t="shared" si="248"/>
        <v>#N/A</v>
      </c>
      <c r="NI87" s="38" t="e">
        <f t="shared" si="249"/>
        <v>#N/A</v>
      </c>
      <c r="NJ87" s="38" t="e">
        <f t="shared" si="250"/>
        <v>#N/A</v>
      </c>
      <c r="NK87" s="38" t="e">
        <f t="shared" si="251"/>
        <v>#N/A</v>
      </c>
      <c r="NL87" s="38" t="e">
        <f t="shared" si="252"/>
        <v>#N/A</v>
      </c>
      <c r="NM87" s="8">
        <v>931182</v>
      </c>
      <c r="NN87" s="8">
        <v>124866</v>
      </c>
      <c r="NO87" s="11">
        <f t="shared" si="253"/>
        <v>0.13409408687023588</v>
      </c>
      <c r="NP87" s="13" t="e">
        <v>#N/A</v>
      </c>
      <c r="NQ87" s="13" t="e">
        <v>#N/A</v>
      </c>
      <c r="NR87" s="13">
        <v>9.1490640986000002E-2</v>
      </c>
      <c r="NS87" s="9">
        <v>772</v>
      </c>
      <c r="NT87" s="39">
        <v>82.020420000000001</v>
      </c>
      <c r="NU87" s="8">
        <v>2232</v>
      </c>
      <c r="NV87" s="16">
        <v>237.69461999999999</v>
      </c>
      <c r="NW87" s="8">
        <v>879</v>
      </c>
      <c r="NX87" s="25">
        <v>8.6703491810000006</v>
      </c>
      <c r="NY87" s="39" t="e">
        <v>#N/A</v>
      </c>
    </row>
    <row r="88" spans="1:389" x14ac:dyDescent="0.25">
      <c r="A88" s="3" t="s">
        <v>52</v>
      </c>
      <c r="B88" s="3" t="s">
        <v>7</v>
      </c>
      <c r="C88" s="3" t="s">
        <v>83</v>
      </c>
      <c r="D88" s="3" t="s">
        <v>99</v>
      </c>
      <c r="E88" s="3" t="s">
        <v>29</v>
      </c>
      <c r="F88" s="3" t="s">
        <v>30</v>
      </c>
      <c r="G88" s="3">
        <v>18097</v>
      </c>
      <c r="H88" s="3">
        <v>2017</v>
      </c>
      <c r="I88" s="3" t="str">
        <f t="shared" si="216"/>
        <v>Sum of 2017</v>
      </c>
      <c r="J88" s="8">
        <v>959285</v>
      </c>
      <c r="K88" s="8">
        <v>950082</v>
      </c>
      <c r="L88" s="8">
        <v>234704</v>
      </c>
      <c r="M88" s="8">
        <v>248181</v>
      </c>
      <c r="N88" s="8">
        <v>350029</v>
      </c>
      <c r="O88" s="8">
        <v>117168</v>
      </c>
      <c r="P88" s="13">
        <f t="shared" si="254"/>
        <v>0.24703551903940923</v>
      </c>
      <c r="Q88" s="13">
        <f t="shared" si="255"/>
        <v>0.26122061043152067</v>
      </c>
      <c r="R88" s="13">
        <f t="shared" si="256"/>
        <v>0.36841977850332919</v>
      </c>
      <c r="S88" s="13">
        <f t="shared" si="257"/>
        <v>0.12332409202574093</v>
      </c>
      <c r="T88" s="15">
        <v>34.4</v>
      </c>
      <c r="U88" s="15">
        <v>33.200000000000003</v>
      </c>
      <c r="V88" s="15">
        <v>35.5</v>
      </c>
      <c r="W88" s="17">
        <v>525590</v>
      </c>
      <c r="X88" s="17">
        <v>259207</v>
      </c>
      <c r="Y88" s="17">
        <v>29375</v>
      </c>
      <c r="Z88" s="17">
        <v>4447</v>
      </c>
      <c r="AA88" s="17">
        <v>31543</v>
      </c>
      <c r="AB88" s="17">
        <v>99920</v>
      </c>
      <c r="AC88" s="17">
        <v>424492</v>
      </c>
      <c r="AD88" s="13">
        <f t="shared" si="203"/>
        <v>0.55320488126288048</v>
      </c>
      <c r="AE88" s="13">
        <f t="shared" si="204"/>
        <v>0.2728259244991485</v>
      </c>
      <c r="AF88" s="13">
        <f t="shared" si="205"/>
        <v>3.0918383886864503E-2</v>
      </c>
      <c r="AG88" s="13">
        <f t="shared" si="206"/>
        <v>4.6806486176982623E-3</v>
      </c>
      <c r="AH88" s="13">
        <f t="shared" si="207"/>
        <v>3.320029218530611E-2</v>
      </c>
      <c r="AI88" s="13">
        <f t="shared" si="208"/>
        <v>0.10516986954810216</v>
      </c>
      <c r="AJ88" s="13">
        <f t="shared" si="209"/>
        <v>0.44679511873711952</v>
      </c>
      <c r="AK88" s="17">
        <v>369122</v>
      </c>
      <c r="AL88" s="17">
        <v>137434</v>
      </c>
      <c r="AM88" s="17">
        <v>120506</v>
      </c>
      <c r="AN88" s="17">
        <v>45167</v>
      </c>
      <c r="AO88" s="17">
        <v>66015</v>
      </c>
      <c r="AP88" s="13">
        <f t="shared" si="258"/>
        <v>0.37232676459273628</v>
      </c>
      <c r="AQ88" s="13">
        <f t="shared" si="317"/>
        <v>0.32646658828246489</v>
      </c>
      <c r="AR88" s="13">
        <f t="shared" si="318"/>
        <v>0.1223633378666132</v>
      </c>
      <c r="AS88" s="13">
        <f t="shared" si="319"/>
        <v>0.17884330925818565</v>
      </c>
      <c r="AT88" s="19">
        <v>2.5299999999999998</v>
      </c>
      <c r="AU88" s="17">
        <v>880782</v>
      </c>
      <c r="AV88" s="17">
        <v>753549</v>
      </c>
      <c r="AW88" s="17">
        <v>73311</v>
      </c>
      <c r="AX88" s="17">
        <v>16786</v>
      </c>
      <c r="AY88" s="17">
        <v>21218</v>
      </c>
      <c r="AZ88" s="17">
        <v>15918</v>
      </c>
      <c r="BA88" s="13">
        <f t="shared" si="320"/>
        <v>0.85554541305340026</v>
      </c>
      <c r="BB88" s="13">
        <f t="shared" si="321"/>
        <v>8.3233989795431784E-2</v>
      </c>
      <c r="BC88" s="13">
        <f t="shared" si="322"/>
        <v>1.9058064311032696E-2</v>
      </c>
      <c r="BD88" s="13">
        <f t="shared" si="323"/>
        <v>2.4089956425085889E-2</v>
      </c>
      <c r="BE88" s="13">
        <f t="shared" si="324"/>
        <v>1.8072576415049352E-2</v>
      </c>
      <c r="BF88" s="13">
        <f t="shared" si="210"/>
        <v>0.14445458694659974</v>
      </c>
      <c r="BG88" s="17">
        <v>938758</v>
      </c>
      <c r="BH88" s="17">
        <v>800929</v>
      </c>
      <c r="BI88" s="17">
        <v>92197</v>
      </c>
      <c r="BJ88" s="17">
        <v>23839</v>
      </c>
      <c r="BK88" s="17">
        <v>16198</v>
      </c>
      <c r="BL88" s="17">
        <v>5595</v>
      </c>
      <c r="BM88" s="13">
        <f t="shared" si="259"/>
        <v>0.85317941365080241</v>
      </c>
      <c r="BN88" s="13">
        <f t="shared" si="325"/>
        <v>9.8211679687416772E-2</v>
      </c>
      <c r="BO88" s="13">
        <f t="shared" si="326"/>
        <v>2.5394191048172161E-2</v>
      </c>
      <c r="BP88" s="13">
        <f t="shared" si="327"/>
        <v>1.7254713142258175E-2</v>
      </c>
      <c r="BQ88" s="13">
        <f t="shared" si="328"/>
        <v>5.9600024713504438E-3</v>
      </c>
      <c r="BR88" s="13">
        <f t="shared" si="217"/>
        <v>0.14682058634919756</v>
      </c>
      <c r="BS88" s="17">
        <v>621100</v>
      </c>
      <c r="BT88" s="17">
        <v>223171</v>
      </c>
      <c r="BU88" s="17">
        <v>8981</v>
      </c>
      <c r="BV88" s="17">
        <v>96830</v>
      </c>
      <c r="BW88" s="13">
        <f t="shared" si="260"/>
        <v>0.65373304620022277</v>
      </c>
      <c r="BX88" s="13">
        <f t="shared" si="329"/>
        <v>0.2348965668226532</v>
      </c>
      <c r="BY88" s="13">
        <f t="shared" si="330"/>
        <v>9.4528682787380462E-3</v>
      </c>
      <c r="BZ88" s="13">
        <f t="shared" si="331"/>
        <v>0.10191751869838603</v>
      </c>
      <c r="CA88" s="13">
        <f t="shared" si="261"/>
        <v>0.34626695379977723</v>
      </c>
      <c r="CB88" s="8">
        <v>932111</v>
      </c>
      <c r="CC88" s="8">
        <v>159633</v>
      </c>
      <c r="CD88" s="13">
        <f t="shared" si="262"/>
        <v>0.1712596461151086</v>
      </c>
      <c r="CE88" s="8">
        <v>230182</v>
      </c>
      <c r="CF88" s="8">
        <v>56866</v>
      </c>
      <c r="CG88" s="13">
        <f t="shared" si="263"/>
        <v>0.24704798811375348</v>
      </c>
      <c r="CH88" s="5">
        <v>47344</v>
      </c>
      <c r="CI88" s="5">
        <f>CH88*VLOOKUP(H88,'R-CPI-U-RS'!$A$44:$O$54,15,FALSE)</f>
        <v>60773.244518456842</v>
      </c>
      <c r="CJ88" s="5">
        <v>90087361</v>
      </c>
      <c r="CK88" s="5">
        <v>90087361</v>
      </c>
      <c r="CL88" s="9">
        <v>23438</v>
      </c>
      <c r="CM88" s="9">
        <v>10778</v>
      </c>
      <c r="CN88" s="9">
        <v>4346</v>
      </c>
      <c r="CO88" s="9">
        <v>3379</v>
      </c>
      <c r="CP88" s="9">
        <v>2900</v>
      </c>
      <c r="CQ88" s="9">
        <v>1118</v>
      </c>
      <c r="CR88" s="9">
        <v>642</v>
      </c>
      <c r="CS88" s="9">
        <v>275</v>
      </c>
      <c r="CT88" s="20">
        <v>28045876000</v>
      </c>
      <c r="CU88" s="20">
        <f>CT88*VLOOKUP(H88,'R-CPI-U-RS'!$A$44:$P$54,16,FALSE)</f>
        <v>34973666630.030525</v>
      </c>
      <c r="CV88" s="9">
        <v>1884</v>
      </c>
      <c r="CW88" s="9">
        <v>661450</v>
      </c>
      <c r="CX88" s="9">
        <v>123506</v>
      </c>
      <c r="CY88" s="9">
        <v>62876</v>
      </c>
      <c r="CZ88" s="9">
        <v>85871</v>
      </c>
      <c r="DA88" s="11">
        <f t="shared" si="264"/>
        <v>0.70841584529555968</v>
      </c>
      <c r="DB88" s="11">
        <f t="shared" si="265"/>
        <v>0.13227546660983203</v>
      </c>
      <c r="DC88" s="11">
        <f t="shared" si="266"/>
        <v>6.7340471220505876E-2</v>
      </c>
      <c r="DD88" s="11">
        <f t="shared" si="267"/>
        <v>9.1968216874102365E-2</v>
      </c>
      <c r="DE88" s="9">
        <v>533171</v>
      </c>
      <c r="DF88" s="9">
        <v>471309</v>
      </c>
      <c r="DG88" s="9">
        <v>35</v>
      </c>
      <c r="DH88" s="9">
        <v>0</v>
      </c>
      <c r="DI88" s="9">
        <v>2074</v>
      </c>
      <c r="DJ88" s="9">
        <v>27573</v>
      </c>
      <c r="DK88" s="9">
        <v>44352</v>
      </c>
      <c r="DL88" s="9">
        <v>31214</v>
      </c>
      <c r="DM88" s="9">
        <v>49626</v>
      </c>
      <c r="DN88" s="9">
        <v>37916</v>
      </c>
      <c r="DO88" s="9">
        <v>15896</v>
      </c>
      <c r="DP88" s="9">
        <v>23936</v>
      </c>
      <c r="DQ88" s="9">
        <v>11598</v>
      </c>
      <c r="DR88" s="9">
        <v>39607</v>
      </c>
      <c r="DS88" s="9">
        <v>15241</v>
      </c>
      <c r="DT88" s="9">
        <v>41572</v>
      </c>
      <c r="DU88" s="9">
        <v>13817</v>
      </c>
      <c r="DV88" s="9">
        <v>87807</v>
      </c>
      <c r="DW88" s="9">
        <v>9009</v>
      </c>
      <c r="DX88" s="9">
        <v>54618</v>
      </c>
      <c r="DY88" s="9">
        <v>27119</v>
      </c>
      <c r="DZ88" s="9">
        <v>5</v>
      </c>
      <c r="EA88" s="9">
        <f t="shared" si="336"/>
        <v>71960</v>
      </c>
      <c r="EB88" s="9">
        <f t="shared" si="337"/>
        <v>35534</v>
      </c>
      <c r="EC88" s="9">
        <f t="shared" si="338"/>
        <v>96420</v>
      </c>
      <c r="ED88" s="9">
        <f t="shared" si="339"/>
        <v>101624</v>
      </c>
      <c r="EE88" s="9">
        <f t="shared" si="340"/>
        <v>120830</v>
      </c>
      <c r="EF88" s="9">
        <f t="shared" si="341"/>
        <v>106647</v>
      </c>
      <c r="EG88" s="11">
        <f t="shared" si="342"/>
        <v>0.13496608030069152</v>
      </c>
      <c r="EH88" s="11">
        <f t="shared" si="343"/>
        <v>6.6646535539254759E-2</v>
      </c>
      <c r="EI88" s="11">
        <f t="shared" si="344"/>
        <v>0.18084254394931457</v>
      </c>
      <c r="EJ88" s="11">
        <f t="shared" si="345"/>
        <v>0.19060301479262751</v>
      </c>
      <c r="EK88" s="11">
        <f t="shared" si="346"/>
        <v>0.22662522905409335</v>
      </c>
      <c r="EL88" s="11">
        <f t="shared" si="347"/>
        <v>0.20002400730722414</v>
      </c>
      <c r="EM88" s="9">
        <v>738907</v>
      </c>
      <c r="EN88" s="9">
        <v>487974</v>
      </c>
      <c r="EO88" s="14">
        <f t="shared" si="268"/>
        <v>0.66039975260756767</v>
      </c>
      <c r="EP88" s="9">
        <v>488819</v>
      </c>
      <c r="EQ88" s="9">
        <v>471309</v>
      </c>
      <c r="ER88" s="11">
        <f t="shared" si="218"/>
        <v>3.5821029869951865E-2</v>
      </c>
      <c r="ES88" s="9">
        <v>64049</v>
      </c>
      <c r="ET88" s="9">
        <v>626646</v>
      </c>
      <c r="EU88" s="9">
        <v>93677</v>
      </c>
      <c r="EV88" s="9">
        <v>173319</v>
      </c>
      <c r="EW88" s="9">
        <v>158859</v>
      </c>
      <c r="EX88" s="9">
        <v>74727</v>
      </c>
      <c r="EY88" s="9">
        <v>126064</v>
      </c>
      <c r="EZ88" s="13">
        <f t="shared" si="269"/>
        <v>0.1494895044411039</v>
      </c>
      <c r="FA88" s="13">
        <f t="shared" si="270"/>
        <v>0.27658199366149311</v>
      </c>
      <c r="FB88" s="13">
        <f t="shared" si="271"/>
        <v>0.25350676458478949</v>
      </c>
      <c r="FC88" s="13">
        <f t="shared" si="272"/>
        <v>0.11924914545054145</v>
      </c>
      <c r="FD88" s="13">
        <f t="shared" si="273"/>
        <v>0.20117259186207204</v>
      </c>
      <c r="FE88" s="13">
        <f t="shared" si="274"/>
        <v>0.32042173731261347</v>
      </c>
      <c r="FF88" s="9">
        <v>165</v>
      </c>
      <c r="FG88" s="9">
        <v>49707</v>
      </c>
      <c r="FH88" s="9">
        <v>16</v>
      </c>
      <c r="FI88" s="9">
        <v>77271</v>
      </c>
      <c r="FJ88" s="9">
        <v>484</v>
      </c>
      <c r="FK88" s="9">
        <f t="shared" si="219"/>
        <v>49872</v>
      </c>
      <c r="FL88" s="9">
        <f t="shared" si="220"/>
        <v>77287</v>
      </c>
      <c r="FM88" s="9">
        <f t="shared" si="221"/>
        <v>484</v>
      </c>
      <c r="FN88" s="9">
        <v>328049</v>
      </c>
      <c r="FO88" s="9">
        <v>148013</v>
      </c>
      <c r="FP88" s="9">
        <v>309560</v>
      </c>
      <c r="FQ88" s="9">
        <f t="shared" si="222"/>
        <v>180036</v>
      </c>
      <c r="FR88" s="8">
        <v>423414</v>
      </c>
      <c r="FS88" s="8">
        <v>54292</v>
      </c>
      <c r="FT88" s="13">
        <f t="shared" si="275"/>
        <v>0.1282243855895176</v>
      </c>
      <c r="FU88" s="8">
        <v>369122</v>
      </c>
      <c r="FV88" s="8">
        <v>200005</v>
      </c>
      <c r="FW88" s="8">
        <v>169117</v>
      </c>
      <c r="FX88" s="13">
        <f t="shared" si="276"/>
        <v>0.54183982531520747</v>
      </c>
      <c r="FY88" s="13">
        <f t="shared" si="277"/>
        <v>0.45816017468479259</v>
      </c>
      <c r="FZ88" s="17">
        <v>53258</v>
      </c>
      <c r="GA88" s="17">
        <v>101812</v>
      </c>
      <c r="GB88" s="17">
        <v>114446</v>
      </c>
      <c r="GC88" s="17">
        <v>83161</v>
      </c>
      <c r="GD88" s="17">
        <v>70737</v>
      </c>
      <c r="GE88" s="13">
        <f t="shared" si="223"/>
        <v>0.12578233124081867</v>
      </c>
      <c r="GF88" s="13">
        <f t="shared" si="224"/>
        <v>0.2404549684233398</v>
      </c>
      <c r="GG88" s="13">
        <f t="shared" si="225"/>
        <v>0.27029337716750035</v>
      </c>
      <c r="GH88" s="13">
        <f t="shared" si="226"/>
        <v>0.19640588171387816</v>
      </c>
      <c r="GI88" s="13">
        <f t="shared" si="227"/>
        <v>0.167063441454463</v>
      </c>
      <c r="GJ88">
        <v>1971</v>
      </c>
      <c r="GK88" s="8">
        <v>292964</v>
      </c>
      <c r="GL88" s="8">
        <v>29415</v>
      </c>
      <c r="GM88" s="8">
        <v>63013</v>
      </c>
      <c r="GN88" s="8">
        <v>31721</v>
      </c>
      <c r="GO88" s="8">
        <v>6301</v>
      </c>
      <c r="GP88" s="13">
        <f t="shared" si="278"/>
        <v>0.69190910078551959</v>
      </c>
      <c r="GQ88" s="13">
        <f t="shared" si="279"/>
        <v>6.9471014184698671E-2</v>
      </c>
      <c r="GR88" s="13">
        <f t="shared" si="280"/>
        <v>0.14882124823458837</v>
      </c>
      <c r="GS88" s="13">
        <f t="shared" si="281"/>
        <v>7.4917220498141299E-2</v>
      </c>
      <c r="GT88" s="13">
        <f t="shared" si="282"/>
        <v>1.4881416297052058E-2</v>
      </c>
      <c r="GU88" s="21">
        <v>121337.265651091</v>
      </c>
      <c r="GV88" s="21">
        <f>GU88*VLOOKUP(H88,'R-CPI-U-RS'!$A$44:$O$54,15,FALSE)</f>
        <v>155754.88582744822</v>
      </c>
      <c r="GW88" s="9">
        <v>987</v>
      </c>
      <c r="GX88" s="9">
        <v>36</v>
      </c>
      <c r="GY88" s="9">
        <v>3</v>
      </c>
      <c r="GZ88" s="9">
        <v>606</v>
      </c>
      <c r="HA88" s="9">
        <f t="shared" si="228"/>
        <v>645</v>
      </c>
      <c r="HB88" s="8">
        <v>57867</v>
      </c>
      <c r="HC88" s="8">
        <v>168573</v>
      </c>
      <c r="HD88" s="8">
        <v>98780</v>
      </c>
      <c r="HE88" s="8">
        <v>39576</v>
      </c>
      <c r="HF88" s="8">
        <v>4326</v>
      </c>
      <c r="HG88" s="13">
        <f t="shared" si="283"/>
        <v>0.15676930662490993</v>
      </c>
      <c r="HH88" s="13">
        <f t="shared" si="332"/>
        <v>0.45668640720412224</v>
      </c>
      <c r="HI88" s="13">
        <f t="shared" si="333"/>
        <v>0.26760799952319286</v>
      </c>
      <c r="HJ88" s="13">
        <f t="shared" si="334"/>
        <v>0.10721658421876779</v>
      </c>
      <c r="HK88" s="13">
        <f t="shared" si="335"/>
        <v>1.1719702429007212E-2</v>
      </c>
      <c r="HL88" s="5">
        <v>891</v>
      </c>
      <c r="HM88" s="5">
        <f>HL88*VLOOKUP(H88,'R-CPI-U-RS'!$A$44:$O$54,15,FALSE)</f>
        <v>1143.7343880099918</v>
      </c>
      <c r="HN88" s="17">
        <v>44256</v>
      </c>
      <c r="HO88" s="17">
        <v>78827</v>
      </c>
      <c r="HP88" s="17">
        <v>37080</v>
      </c>
      <c r="HQ88" s="17">
        <v>15956</v>
      </c>
      <c r="HR88" s="17">
        <v>21995</v>
      </c>
      <c r="HS88" s="17">
        <v>1891</v>
      </c>
      <c r="HT88" s="13">
        <f t="shared" si="284"/>
        <v>0.22127446813829654</v>
      </c>
      <c r="HU88" s="13">
        <f t="shared" si="285"/>
        <v>0.39412514687132821</v>
      </c>
      <c r="HV88" s="13">
        <f t="shared" si="286"/>
        <v>0.1853953651158721</v>
      </c>
      <c r="HW88" s="13">
        <f t="shared" si="287"/>
        <v>7.9778005549861253E-2</v>
      </c>
      <c r="HX88" s="13">
        <f t="shared" si="288"/>
        <v>0.10997225069373266</v>
      </c>
      <c r="HY88" s="13">
        <f t="shared" si="289"/>
        <v>9.4547636309092273E-3</v>
      </c>
      <c r="HZ88" s="13">
        <v>0.16200000000000001</v>
      </c>
      <c r="IA88" s="17">
        <v>4696</v>
      </c>
      <c r="IB88" s="17">
        <v>32905</v>
      </c>
      <c r="IC88" s="17">
        <v>38227</v>
      </c>
      <c r="ID88" s="17">
        <v>23988</v>
      </c>
      <c r="IE88" s="17">
        <v>55894</v>
      </c>
      <c r="IF88" s="17">
        <v>13407</v>
      </c>
      <c r="IG88" s="13">
        <f t="shared" si="290"/>
        <v>2.7767758415771331E-2</v>
      </c>
      <c r="IH88" s="13">
        <f t="shared" si="291"/>
        <v>0.1945694400917708</v>
      </c>
      <c r="II88" s="13">
        <f t="shared" si="292"/>
        <v>0.22603877788749802</v>
      </c>
      <c r="IJ88" s="13">
        <f t="shared" si="293"/>
        <v>0.14184262965875696</v>
      </c>
      <c r="IK88" s="13">
        <f t="shared" si="294"/>
        <v>0.33050491671446397</v>
      </c>
      <c r="IL88" s="13">
        <f t="shared" si="295"/>
        <v>7.9276477231738973E-2</v>
      </c>
      <c r="IM88" s="13">
        <v>0.30599999999999999</v>
      </c>
      <c r="IN88" s="17">
        <v>589504</v>
      </c>
      <c r="IO88" s="17">
        <v>494695</v>
      </c>
      <c r="IP88" s="17">
        <v>49395</v>
      </c>
      <c r="IQ88" s="17">
        <v>9189</v>
      </c>
      <c r="IR88" s="17">
        <v>9429</v>
      </c>
      <c r="IS88" s="17">
        <v>10019</v>
      </c>
      <c r="IT88" s="17">
        <v>16777</v>
      </c>
      <c r="IU88" s="13">
        <f t="shared" si="296"/>
        <v>0.83917157474758441</v>
      </c>
      <c r="IV88" s="13">
        <f t="shared" si="297"/>
        <v>8.379078004559766E-2</v>
      </c>
      <c r="IW88" s="13">
        <f t="shared" si="298"/>
        <v>1.5587680490717621E-2</v>
      </c>
      <c r="IX88" s="13">
        <f t="shared" si="299"/>
        <v>1.5994802410161765E-2</v>
      </c>
      <c r="IY88" s="13">
        <f t="shared" si="300"/>
        <v>1.6995643795461948E-2</v>
      </c>
      <c r="IZ88" s="13">
        <f t="shared" si="301"/>
        <v>2.8459518510476605E-2</v>
      </c>
      <c r="JA88" s="17">
        <v>589504</v>
      </c>
      <c r="JB88" s="17">
        <v>494695</v>
      </c>
      <c r="JC88" s="17">
        <v>49395</v>
      </c>
      <c r="JD88" s="17">
        <v>9189</v>
      </c>
      <c r="JE88" s="17">
        <v>11124</v>
      </c>
      <c r="JF88" s="17">
        <v>8324</v>
      </c>
      <c r="JG88" s="17">
        <v>16777</v>
      </c>
      <c r="JH88" s="13">
        <f t="shared" si="229"/>
        <v>0.83917157474758441</v>
      </c>
      <c r="JI88" s="13">
        <f t="shared" si="230"/>
        <v>8.379078004559766E-2</v>
      </c>
      <c r="JJ88" s="13">
        <f t="shared" si="231"/>
        <v>1.5587680490717621E-2</v>
      </c>
      <c r="JK88" s="13">
        <f t="shared" si="232"/>
        <v>1.8870100966236023E-2</v>
      </c>
      <c r="JL88" s="13">
        <f t="shared" si="233"/>
        <v>1.4120345239387688E-2</v>
      </c>
      <c r="JM88" s="13">
        <f t="shared" si="234"/>
        <v>2.8459518510476605E-2</v>
      </c>
      <c r="JN88" s="1">
        <v>102</v>
      </c>
      <c r="JO88" s="1">
        <v>58</v>
      </c>
      <c r="JP88" s="1">
        <v>15</v>
      </c>
      <c r="JQ88" s="1">
        <v>27</v>
      </c>
      <c r="JR88" s="1">
        <v>2</v>
      </c>
      <c r="JS88" s="1">
        <v>0</v>
      </c>
      <c r="JT88" s="11">
        <f t="shared" si="235"/>
        <v>0.56862745098039214</v>
      </c>
      <c r="JU88" s="11">
        <f t="shared" si="236"/>
        <v>0.14705882352941177</v>
      </c>
      <c r="JV88" s="11">
        <f t="shared" si="237"/>
        <v>0.26470588235294118</v>
      </c>
      <c r="JW88" s="11">
        <f t="shared" si="238"/>
        <v>1.9607843137254902E-2</v>
      </c>
      <c r="JX88" s="11">
        <f t="shared" si="239"/>
        <v>0</v>
      </c>
      <c r="JY88" s="29">
        <f>(JN88/J88)*100000</f>
        <v>10.632919309694199</v>
      </c>
      <c r="JZ88" s="9">
        <v>8754767</v>
      </c>
      <c r="KA88" s="9"/>
      <c r="KB88" s="9">
        <v>309242</v>
      </c>
      <c r="KC88" s="9"/>
      <c r="KD88" s="9">
        <v>0</v>
      </c>
      <c r="KE88" s="9"/>
      <c r="KF88" s="9"/>
      <c r="KG88" s="9"/>
      <c r="KH88" s="9">
        <f t="shared" si="240"/>
        <v>0</v>
      </c>
      <c r="KI88" s="9">
        <f t="shared" si="241"/>
        <v>309242</v>
      </c>
      <c r="KJ88" s="9">
        <f t="shared" si="242"/>
        <v>9064009</v>
      </c>
      <c r="KK88" t="e">
        <v>#N/A</v>
      </c>
      <c r="KL88" s="8" t="e">
        <v>#N/A</v>
      </c>
      <c r="KM88" s="8" t="e">
        <v>#N/A</v>
      </c>
      <c r="KN88" s="8" t="e">
        <v>#N/A</v>
      </c>
      <c r="KO88" s="8">
        <v>435862</v>
      </c>
      <c r="KP88" s="8">
        <v>97630</v>
      </c>
      <c r="KQ88" s="8">
        <v>205151</v>
      </c>
      <c r="KR88" s="8">
        <v>115789</v>
      </c>
      <c r="KS88" s="8">
        <v>17292</v>
      </c>
      <c r="KT88" s="13">
        <f t="shared" si="302"/>
        <v>0.22399291518875239</v>
      </c>
      <c r="KU88" s="13">
        <f t="shared" si="303"/>
        <v>0.47067879282892294</v>
      </c>
      <c r="KV88" s="13">
        <f t="shared" si="304"/>
        <v>0.26565518443911146</v>
      </c>
      <c r="KW88" s="13">
        <f t="shared" si="305"/>
        <v>3.9673107543213217E-2</v>
      </c>
      <c r="KX88" s="17">
        <v>10227190</v>
      </c>
      <c r="KY88" s="15">
        <f t="shared" si="306"/>
        <v>23.464284567133635</v>
      </c>
      <c r="KZ88" s="8">
        <v>450726</v>
      </c>
      <c r="LA88" s="8">
        <v>16224</v>
      </c>
      <c r="LB88" s="8">
        <v>118125</v>
      </c>
      <c r="LC88" s="8">
        <v>200125</v>
      </c>
      <c r="LD88" s="8">
        <v>76061</v>
      </c>
      <c r="LE88" s="8">
        <v>40191</v>
      </c>
      <c r="LF88" s="13">
        <f t="shared" si="307"/>
        <v>3.5995260978953954E-2</v>
      </c>
      <c r="LG88" s="13">
        <f t="shared" si="308"/>
        <v>0.26207718214613757</v>
      </c>
      <c r="LH88" s="13">
        <f t="shared" si="309"/>
        <v>0.44400589271530821</v>
      </c>
      <c r="LI88" s="13">
        <f t="shared" si="310"/>
        <v>0.16875219090977667</v>
      </c>
      <c r="LJ88" s="13">
        <f t="shared" si="311"/>
        <v>8.9169473249823619E-2</v>
      </c>
      <c r="LK88" s="17" t="e">
        <v>#N/A</v>
      </c>
      <c r="LL88" s="17" t="e">
        <v>#N/A</v>
      </c>
      <c r="LM88" s="13" t="e">
        <f t="shared" si="348"/>
        <v>#N/A</v>
      </c>
      <c r="LN88" s="27" t="e">
        <v>#N/A</v>
      </c>
      <c r="LO88" s="27" t="e">
        <v>#N/A</v>
      </c>
      <c r="LP88" s="27" t="e">
        <v>#N/A</v>
      </c>
      <c r="LQ88" s="27" t="e">
        <v>#N/A</v>
      </c>
      <c r="LR88" s="27" t="e">
        <v>#N/A</v>
      </c>
      <c r="LS88" s="11" t="e">
        <f t="shared" si="312"/>
        <v>#N/A</v>
      </c>
      <c r="LT88" s="11" t="e">
        <f t="shared" si="313"/>
        <v>#N/A</v>
      </c>
      <c r="LU88" s="11" t="e">
        <f t="shared" si="314"/>
        <v>#N/A</v>
      </c>
      <c r="LV88" s="11" t="e">
        <f t="shared" si="315"/>
        <v>#N/A</v>
      </c>
      <c r="LW88" s="11" t="e">
        <f t="shared" si="316"/>
        <v>#N/A</v>
      </c>
      <c r="LX88" s="25" t="e">
        <v>#N/A</v>
      </c>
      <c r="LY88" s="25" t="e">
        <v>#N/A</v>
      </c>
      <c r="LZ88" s="25" t="e">
        <v>#N/A</v>
      </c>
      <c r="MA88" s="25" t="e">
        <v>#N/A</v>
      </c>
      <c r="MB88" s="22" t="e">
        <v>#N/A</v>
      </c>
      <c r="MC88" s="22" t="e">
        <v>#N/A</v>
      </c>
      <c r="MD88" s="1">
        <v>351</v>
      </c>
      <c r="ME88" s="1">
        <v>250</v>
      </c>
      <c r="MF88" s="1">
        <v>100</v>
      </c>
      <c r="MG88" s="1">
        <v>1</v>
      </c>
      <c r="MH88" s="1">
        <v>0</v>
      </c>
      <c r="MI88" s="1">
        <v>0</v>
      </c>
      <c r="MJ88" s="11">
        <f t="shared" si="243"/>
        <v>0.71225071225071224</v>
      </c>
      <c r="MK88" s="11">
        <f t="shared" si="244"/>
        <v>0.28490028490028491</v>
      </c>
      <c r="ML88" s="11">
        <f t="shared" si="245"/>
        <v>2.8490028490028491E-3</v>
      </c>
      <c r="MM88" s="11">
        <f t="shared" si="246"/>
        <v>0</v>
      </c>
      <c r="MN88" s="11">
        <f t="shared" si="247"/>
        <v>0</v>
      </c>
      <c r="MO88" s="26" t="e">
        <v>#N/A</v>
      </c>
      <c r="MP88" s="26" t="e">
        <v>#N/A</v>
      </c>
      <c r="MQ88" s="26" t="e">
        <v>#N/A</v>
      </c>
      <c r="MR88" s="26" t="e">
        <v>#N/A</v>
      </c>
      <c r="MS88" s="9">
        <v>168831.58236004799</v>
      </c>
      <c r="MT88" s="9">
        <v>1830.37</v>
      </c>
      <c r="MU88" s="9">
        <v>5</v>
      </c>
      <c r="MV88" s="9">
        <v>10003966.98986</v>
      </c>
      <c r="MW88" s="9">
        <v>10174633.942220001</v>
      </c>
      <c r="MX88" s="13" t="e">
        <v>#N/A</v>
      </c>
      <c r="MY88" s="13" t="e">
        <v>#N/A</v>
      </c>
      <c r="MZ88" s="13" t="e">
        <v>#N/A</v>
      </c>
      <c r="NA88" s="13" t="e">
        <v>#N/A</v>
      </c>
      <c r="NB88" s="13" t="e">
        <v>#N/A</v>
      </c>
      <c r="NC88" s="8" t="e">
        <v>#N/A</v>
      </c>
      <c r="ND88" s="8" t="e">
        <v>#N/A</v>
      </c>
      <c r="NE88" s="8" t="e">
        <v>#N/A</v>
      </c>
      <c r="NF88" s="8" t="e">
        <v>#N/A</v>
      </c>
      <c r="NG88" s="8" t="e">
        <v>#N/A</v>
      </c>
      <c r="NH88" s="38" t="e">
        <f t="shared" si="248"/>
        <v>#N/A</v>
      </c>
      <c r="NI88" s="38" t="e">
        <f t="shared" si="249"/>
        <v>#N/A</v>
      </c>
      <c r="NJ88" s="38" t="e">
        <f t="shared" si="250"/>
        <v>#N/A</v>
      </c>
      <c r="NK88" s="38" t="e">
        <f t="shared" si="251"/>
        <v>#N/A</v>
      </c>
      <c r="NL88" s="38" t="e">
        <f t="shared" si="252"/>
        <v>#N/A</v>
      </c>
      <c r="NM88" s="8">
        <v>940170</v>
      </c>
      <c r="NN88" s="8">
        <v>122776</v>
      </c>
      <c r="NO88" s="11">
        <f t="shared" si="253"/>
        <v>0.13058914877096695</v>
      </c>
      <c r="NP88" s="13" t="e">
        <v>#N/A</v>
      </c>
      <c r="NQ88" s="13" t="e">
        <v>#N/A</v>
      </c>
      <c r="NR88" s="13" t="e">
        <v>#N/A</v>
      </c>
      <c r="NS88" s="9">
        <v>758</v>
      </c>
      <c r="NT88" s="39">
        <v>79.782589999999999</v>
      </c>
      <c r="NU88" s="8">
        <v>2344</v>
      </c>
      <c r="NV88" s="16">
        <v>249.0361</v>
      </c>
      <c r="NW88" s="8" t="e">
        <v>#N/A</v>
      </c>
      <c r="NX88" s="25" t="e">
        <v>#N/A</v>
      </c>
      <c r="NY88" s="39" t="e">
        <v>#N/A</v>
      </c>
    </row>
    <row r="89" spans="1:389" x14ac:dyDescent="0.25">
      <c r="A89" s="3" t="s">
        <v>52</v>
      </c>
      <c r="B89" s="3" t="s">
        <v>7</v>
      </c>
      <c r="C89" s="3" t="s">
        <v>83</v>
      </c>
      <c r="D89" s="3" t="s">
        <v>99</v>
      </c>
      <c r="E89" s="3" t="s">
        <v>29</v>
      </c>
      <c r="F89" s="3" t="s">
        <v>30</v>
      </c>
      <c r="G89" s="3">
        <v>18097</v>
      </c>
      <c r="H89" s="3">
        <v>2018</v>
      </c>
      <c r="I89" s="3" t="str">
        <f t="shared" si="216"/>
        <v>Sum of 2018</v>
      </c>
      <c r="J89" s="8">
        <v>968516</v>
      </c>
      <c r="K89" s="8">
        <v>954670</v>
      </c>
      <c r="L89" s="8">
        <v>235211</v>
      </c>
      <c r="M89" s="8">
        <v>249420</v>
      </c>
      <c r="N89" s="8">
        <v>349947</v>
      </c>
      <c r="O89" s="8">
        <v>120092</v>
      </c>
      <c r="P89" s="13">
        <f t="shared" si="254"/>
        <v>0.24637937716697916</v>
      </c>
      <c r="Q89" s="13">
        <f t="shared" si="255"/>
        <v>0.26126305424911228</v>
      </c>
      <c r="R89" s="13">
        <f t="shared" si="256"/>
        <v>0.36656331507222389</v>
      </c>
      <c r="S89" s="13">
        <f t="shared" si="257"/>
        <v>0.12579425351168466</v>
      </c>
      <c r="T89" s="15">
        <v>34.5</v>
      </c>
      <c r="U89" s="15">
        <v>33.200000000000003</v>
      </c>
      <c r="V89" s="15">
        <v>35.6</v>
      </c>
      <c r="W89" s="17">
        <v>519270</v>
      </c>
      <c r="X89" s="17">
        <v>270301</v>
      </c>
      <c r="Y89" s="17">
        <v>34147</v>
      </c>
      <c r="Z89" s="17">
        <v>5890</v>
      </c>
      <c r="AA89" s="17">
        <v>23448</v>
      </c>
      <c r="AB89" s="17">
        <v>101614</v>
      </c>
      <c r="AC89" s="17">
        <v>435400</v>
      </c>
      <c r="AD89" s="13">
        <f t="shared" si="203"/>
        <v>0.54392617344213179</v>
      </c>
      <c r="AE89" s="13">
        <f t="shared" si="204"/>
        <v>0.28313553374464473</v>
      </c>
      <c r="AF89" s="13">
        <f t="shared" si="205"/>
        <v>3.576838069699477E-2</v>
      </c>
      <c r="AG89" s="13">
        <f t="shared" si="206"/>
        <v>6.1696711952821393E-3</v>
      </c>
      <c r="AH89" s="13">
        <f t="shared" si="207"/>
        <v>2.4561366755004348E-2</v>
      </c>
      <c r="AI89" s="13">
        <f t="shared" si="208"/>
        <v>0.10643887416594215</v>
      </c>
      <c r="AJ89" s="13">
        <f t="shared" si="209"/>
        <v>0.45607382655786816</v>
      </c>
      <c r="AK89" s="17">
        <v>373634</v>
      </c>
      <c r="AL89" s="17">
        <v>137914</v>
      </c>
      <c r="AM89" s="17">
        <v>121916</v>
      </c>
      <c r="AN89" s="17">
        <v>49830</v>
      </c>
      <c r="AO89" s="17">
        <v>63974</v>
      </c>
      <c r="AP89" s="13">
        <f t="shared" si="258"/>
        <v>0.36911523041264982</v>
      </c>
      <c r="AQ89" s="13">
        <f t="shared" si="317"/>
        <v>0.32629792791876544</v>
      </c>
      <c r="AR89" s="13">
        <f t="shared" si="318"/>
        <v>0.13336580718028873</v>
      </c>
      <c r="AS89" s="13">
        <f t="shared" si="319"/>
        <v>0.17122103448829604</v>
      </c>
      <c r="AT89" s="19">
        <v>2.5099999999999998</v>
      </c>
      <c r="AU89" s="17">
        <v>885730</v>
      </c>
      <c r="AV89" s="17">
        <v>772513</v>
      </c>
      <c r="AW89" s="17">
        <v>67260</v>
      </c>
      <c r="AX89" s="17">
        <v>13248</v>
      </c>
      <c r="AY89" s="17">
        <v>20120</v>
      </c>
      <c r="AZ89" s="17">
        <v>12589</v>
      </c>
      <c r="BA89" s="13">
        <f t="shared" si="320"/>
        <v>0.87217662267282359</v>
      </c>
      <c r="BB89" s="13">
        <f t="shared" si="321"/>
        <v>7.5937362401634803E-2</v>
      </c>
      <c r="BC89" s="13">
        <f t="shared" si="322"/>
        <v>1.4957153985977668E-2</v>
      </c>
      <c r="BD89" s="13">
        <f t="shared" si="323"/>
        <v>2.2715726011312703E-2</v>
      </c>
      <c r="BE89" s="13">
        <f t="shared" si="324"/>
        <v>1.4213134928251273E-2</v>
      </c>
      <c r="BF89" s="13">
        <f t="shared" si="210"/>
        <v>0.12782337732717647</v>
      </c>
      <c r="BG89" s="17">
        <v>941853</v>
      </c>
      <c r="BH89" s="17">
        <v>796247</v>
      </c>
      <c r="BI89" s="17">
        <v>96319</v>
      </c>
      <c r="BJ89" s="17">
        <v>23017</v>
      </c>
      <c r="BK89" s="17">
        <v>18950</v>
      </c>
      <c r="BL89" s="17">
        <v>7320</v>
      </c>
      <c r="BM89" s="13">
        <f t="shared" si="259"/>
        <v>0.84540474999814197</v>
      </c>
      <c r="BN89" s="13">
        <f t="shared" si="325"/>
        <v>0.10226542783215639</v>
      </c>
      <c r="BO89" s="13">
        <f t="shared" si="326"/>
        <v>2.4437996162883169E-2</v>
      </c>
      <c r="BP89" s="13">
        <f t="shared" si="327"/>
        <v>2.0119912555356303E-2</v>
      </c>
      <c r="BQ89" s="13">
        <f t="shared" si="328"/>
        <v>7.7719134514621707E-3</v>
      </c>
      <c r="BR89" s="13">
        <f t="shared" si="217"/>
        <v>0.15459525000185803</v>
      </c>
      <c r="BS89" s="17">
        <v>627535</v>
      </c>
      <c r="BT89" s="17">
        <v>226433</v>
      </c>
      <c r="BU89" s="17">
        <v>10362</v>
      </c>
      <c r="BV89" s="17">
        <v>90340</v>
      </c>
      <c r="BW89" s="13">
        <f t="shared" si="260"/>
        <v>0.65733185289157514</v>
      </c>
      <c r="BX89" s="13">
        <f t="shared" si="329"/>
        <v>0.23718457686949418</v>
      </c>
      <c r="BY89" s="13">
        <f t="shared" si="330"/>
        <v>1.0854012381241685E-2</v>
      </c>
      <c r="BZ89" s="13">
        <f t="shared" si="331"/>
        <v>9.4629557857689048E-2</v>
      </c>
      <c r="CA89" s="13">
        <f t="shared" si="261"/>
        <v>0.34266814710842491</v>
      </c>
      <c r="CB89" s="8">
        <v>933668</v>
      </c>
      <c r="CC89" s="8">
        <v>156914</v>
      </c>
      <c r="CD89" s="13">
        <f t="shared" si="262"/>
        <v>0.16806188066850314</v>
      </c>
      <c r="CE89" s="8">
        <v>227392</v>
      </c>
      <c r="CF89" s="8">
        <v>55853</v>
      </c>
      <c r="CG89" s="13">
        <f t="shared" si="263"/>
        <v>0.24562429636926542</v>
      </c>
      <c r="CH89" s="5">
        <v>47780</v>
      </c>
      <c r="CI89" s="5">
        <f>CH89*VLOOKUP(H89,'R-CPI-U-RS'!$A$44:$O$54,15,FALSE)</f>
        <v>59870.631265239776</v>
      </c>
      <c r="CJ89" s="5">
        <v>94787749</v>
      </c>
      <c r="CK89" s="5">
        <v>92927419</v>
      </c>
      <c r="CL89" s="9">
        <v>23344</v>
      </c>
      <c r="CM89" s="9">
        <v>10801</v>
      </c>
      <c r="CN89" s="9">
        <v>4337</v>
      </c>
      <c r="CO89" s="9">
        <v>3349</v>
      </c>
      <c r="CP89" s="9">
        <v>2868</v>
      </c>
      <c r="CQ89" s="9">
        <v>1084</v>
      </c>
      <c r="CR89" s="9">
        <v>619</v>
      </c>
      <c r="CS89" s="9">
        <v>286</v>
      </c>
      <c r="CT89" s="20">
        <v>28635285000</v>
      </c>
      <c r="CU89" s="20">
        <f>CT89*VLOOKUP(H89,'R-CPI-U-RS'!$A$44:$P$54,16,FALSE)</f>
        <v>34857311163.641289</v>
      </c>
      <c r="CV89" s="9">
        <v>1796</v>
      </c>
      <c r="CW89" s="9">
        <v>678173</v>
      </c>
      <c r="CX89" s="9">
        <v>108537</v>
      </c>
      <c r="CY89" s="9">
        <v>78552</v>
      </c>
      <c r="CZ89" s="9">
        <v>73287</v>
      </c>
      <c r="DA89" s="11">
        <f t="shared" si="264"/>
        <v>0.72257601893987422</v>
      </c>
      <c r="DB89" s="11">
        <f t="shared" si="265"/>
        <v>0.11564340274189201</v>
      </c>
      <c r="DC89" s="11">
        <f t="shared" si="266"/>
        <v>8.3695150706036656E-2</v>
      </c>
      <c r="DD89" s="11">
        <f t="shared" si="267"/>
        <v>7.8085427612197125E-2</v>
      </c>
      <c r="DE89" s="9">
        <v>528703</v>
      </c>
      <c r="DF89" s="9">
        <v>479104</v>
      </c>
      <c r="DG89" s="9">
        <v>54</v>
      </c>
      <c r="DH89" s="9">
        <v>128</v>
      </c>
      <c r="DI89" s="9">
        <v>1915</v>
      </c>
      <c r="DJ89" s="9">
        <v>28716</v>
      </c>
      <c r="DK89" s="9">
        <v>44094</v>
      </c>
      <c r="DL89" s="9">
        <v>31446</v>
      </c>
      <c r="DM89" s="9">
        <v>47595</v>
      </c>
      <c r="DN89" s="9">
        <v>38231</v>
      </c>
      <c r="DO89" s="9">
        <v>15060</v>
      </c>
      <c r="DP89" s="9">
        <v>25560</v>
      </c>
      <c r="DQ89" s="9">
        <v>12657</v>
      </c>
      <c r="DR89" s="9">
        <v>38419</v>
      </c>
      <c r="DS89" s="9">
        <v>14238</v>
      </c>
      <c r="DT89" s="9">
        <v>39766</v>
      </c>
      <c r="DU89" s="9">
        <v>12676</v>
      </c>
      <c r="DV89" s="9">
        <v>89173</v>
      </c>
      <c r="DW89" s="9">
        <v>9959</v>
      </c>
      <c r="DX89" s="9">
        <v>52339</v>
      </c>
      <c r="DY89" s="9">
        <v>26663</v>
      </c>
      <c r="DZ89" s="9">
        <v>14</v>
      </c>
      <c r="EA89" s="9">
        <f t="shared" si="336"/>
        <v>72992</v>
      </c>
      <c r="EB89" s="9">
        <f t="shared" si="337"/>
        <v>38217</v>
      </c>
      <c r="EC89" s="9">
        <f t="shared" si="338"/>
        <v>92423</v>
      </c>
      <c r="ED89" s="9">
        <f t="shared" si="339"/>
        <v>101849</v>
      </c>
      <c r="EE89" s="9">
        <f t="shared" si="340"/>
        <v>119187</v>
      </c>
      <c r="EF89" s="9">
        <f t="shared" si="341"/>
        <v>104035</v>
      </c>
      <c r="EG89" s="11">
        <f t="shared" si="342"/>
        <v>0.13805860757362828</v>
      </c>
      <c r="EH89" s="11">
        <f t="shared" si="343"/>
        <v>7.2284439467905415E-2</v>
      </c>
      <c r="EI89" s="11">
        <f t="shared" si="344"/>
        <v>0.17481081060633286</v>
      </c>
      <c r="EJ89" s="11">
        <f t="shared" si="345"/>
        <v>0.19263934571961952</v>
      </c>
      <c r="EK89" s="11">
        <f t="shared" si="346"/>
        <v>0.22543280442895161</v>
      </c>
      <c r="EL89" s="11">
        <f t="shared" si="347"/>
        <v>0.19677399220356231</v>
      </c>
      <c r="EM89" s="9">
        <v>743414</v>
      </c>
      <c r="EN89" s="9">
        <v>497639</v>
      </c>
      <c r="EO89" s="14">
        <f t="shared" si="268"/>
        <v>0.66939686365874196</v>
      </c>
      <c r="EP89" s="9">
        <v>496309</v>
      </c>
      <c r="EQ89" s="9">
        <v>479104</v>
      </c>
      <c r="ER89" s="11">
        <f t="shared" si="218"/>
        <v>3.4665903701121679E-2</v>
      </c>
      <c r="ES89" s="9">
        <v>65885</v>
      </c>
      <c r="ET89" s="9">
        <v>631252</v>
      </c>
      <c r="EU89" s="9">
        <v>88569</v>
      </c>
      <c r="EV89" s="9">
        <v>175962</v>
      </c>
      <c r="EW89" s="9">
        <v>169456</v>
      </c>
      <c r="EX89" s="9">
        <v>66156</v>
      </c>
      <c r="EY89" s="9">
        <v>131109</v>
      </c>
      <c r="EZ89" s="13">
        <f t="shared" si="269"/>
        <v>0.14030688219601681</v>
      </c>
      <c r="FA89" s="13">
        <f t="shared" si="270"/>
        <v>0.27875079999746538</v>
      </c>
      <c r="FB89" s="13">
        <f t="shared" si="271"/>
        <v>0.26844429799826375</v>
      </c>
      <c r="FC89" s="13">
        <f t="shared" si="272"/>
        <v>0.10480125211484478</v>
      </c>
      <c r="FD89" s="13">
        <f t="shared" si="273"/>
        <v>0.20769676769340928</v>
      </c>
      <c r="FE89" s="13">
        <f t="shared" si="274"/>
        <v>0.31249801980825409</v>
      </c>
      <c r="FF89" s="9">
        <v>155</v>
      </c>
      <c r="FG89" s="9">
        <v>50632</v>
      </c>
      <c r="FH89" s="9">
        <v>69</v>
      </c>
      <c r="FI89" s="9">
        <v>74022</v>
      </c>
      <c r="FJ89" s="9">
        <v>451</v>
      </c>
      <c r="FK89" s="9">
        <f t="shared" si="219"/>
        <v>50787</v>
      </c>
      <c r="FL89" s="9">
        <f t="shared" si="220"/>
        <v>74091</v>
      </c>
      <c r="FM89" s="9">
        <f t="shared" si="221"/>
        <v>451</v>
      </c>
      <c r="FN89" s="9">
        <v>330572</v>
      </c>
      <c r="FO89" s="9">
        <v>152185</v>
      </c>
      <c r="FP89" s="9">
        <v>310123</v>
      </c>
      <c r="FQ89" s="9">
        <f t="shared" si="222"/>
        <v>178387</v>
      </c>
      <c r="FR89" s="8">
        <v>424396</v>
      </c>
      <c r="FS89" s="8">
        <v>50762</v>
      </c>
      <c r="FT89" s="13">
        <f t="shared" si="275"/>
        <v>0.11960998689902827</v>
      </c>
      <c r="FU89" s="8">
        <v>373634</v>
      </c>
      <c r="FV89" s="8">
        <v>198927</v>
      </c>
      <c r="FW89" s="8">
        <v>174707</v>
      </c>
      <c r="FX89" s="13">
        <f t="shared" si="276"/>
        <v>0.53241139724971498</v>
      </c>
      <c r="FY89" s="13">
        <f t="shared" si="277"/>
        <v>0.46758860275028502</v>
      </c>
      <c r="FZ89" s="17">
        <v>52585</v>
      </c>
      <c r="GA89" s="17">
        <v>106652</v>
      </c>
      <c r="GB89" s="17">
        <v>118502</v>
      </c>
      <c r="GC89" s="17">
        <v>84638</v>
      </c>
      <c r="GD89" s="17">
        <v>62019</v>
      </c>
      <c r="GE89" s="13">
        <f t="shared" si="223"/>
        <v>0.12390550335064421</v>
      </c>
      <c r="GF89" s="13">
        <f t="shared" si="224"/>
        <v>0.25130302830375406</v>
      </c>
      <c r="GG89" s="13">
        <f t="shared" si="225"/>
        <v>0.27922506338419778</v>
      </c>
      <c r="GH89" s="13">
        <f t="shared" si="226"/>
        <v>0.19943166288089426</v>
      </c>
      <c r="GI89" s="13">
        <f t="shared" si="227"/>
        <v>0.14613474208050972</v>
      </c>
      <c r="GJ89">
        <v>1971</v>
      </c>
      <c r="GK89" s="8">
        <v>288221</v>
      </c>
      <c r="GL89" s="8">
        <v>29688</v>
      </c>
      <c r="GM89" s="8">
        <v>68332</v>
      </c>
      <c r="GN89" s="8">
        <v>30850</v>
      </c>
      <c r="GO89" s="8">
        <v>7305</v>
      </c>
      <c r="GP89" s="13">
        <f t="shared" si="278"/>
        <v>0.67913222556291764</v>
      </c>
      <c r="GQ89" s="13">
        <f t="shared" si="279"/>
        <v>6.9953533963562339E-2</v>
      </c>
      <c r="GR89" s="13">
        <f t="shared" si="280"/>
        <v>0.16101000009425159</v>
      </c>
      <c r="GS89" s="13">
        <f t="shared" si="281"/>
        <v>7.2691542804361964E-2</v>
      </c>
      <c r="GT89" s="13">
        <f t="shared" si="282"/>
        <v>1.7212697574906455E-2</v>
      </c>
      <c r="GU89" s="21">
        <v>134737.90065164701</v>
      </c>
      <c r="GV89" s="21">
        <f>GU89*VLOOKUP(H89,'R-CPI-U-RS'!$A$44:$O$54,15,FALSE)</f>
        <v>168833.05080299851</v>
      </c>
      <c r="GW89" s="9">
        <v>1202</v>
      </c>
      <c r="GX89" s="9">
        <v>64</v>
      </c>
      <c r="GY89" s="9">
        <v>9</v>
      </c>
      <c r="GZ89" s="9">
        <v>1123</v>
      </c>
      <c r="HA89" s="9">
        <f t="shared" si="228"/>
        <v>1196</v>
      </c>
      <c r="HB89" s="8">
        <v>53143</v>
      </c>
      <c r="HC89" s="8">
        <v>168469</v>
      </c>
      <c r="HD89" s="8">
        <v>104546</v>
      </c>
      <c r="HE89" s="8">
        <v>43599</v>
      </c>
      <c r="HF89" s="8">
        <v>3877</v>
      </c>
      <c r="HG89" s="13">
        <f t="shared" si="283"/>
        <v>0.14223277324868722</v>
      </c>
      <c r="HH89" s="13">
        <f t="shared" si="332"/>
        <v>0.4508931200051387</v>
      </c>
      <c r="HI89" s="13">
        <f t="shared" si="333"/>
        <v>0.2798085827306937</v>
      </c>
      <c r="HJ89" s="13">
        <f t="shared" si="334"/>
        <v>0.11668905934684745</v>
      </c>
      <c r="HK89" s="13">
        <f t="shared" si="335"/>
        <v>1.0376464668632941E-2</v>
      </c>
      <c r="HL89" s="5">
        <v>905</v>
      </c>
      <c r="HM89" s="5">
        <f>HL89*VLOOKUP(H89,'R-CPI-U-RS'!$A$44:$O$54,15,FALSE)</f>
        <v>1134.0083988079111</v>
      </c>
      <c r="HN89" s="17">
        <v>43472</v>
      </c>
      <c r="HO89" s="17">
        <v>78980</v>
      </c>
      <c r="HP89" s="17">
        <v>36710</v>
      </c>
      <c r="HQ89" s="17">
        <v>14848</v>
      </c>
      <c r="HR89" s="17">
        <v>22991</v>
      </c>
      <c r="HS89" s="17">
        <v>1926</v>
      </c>
      <c r="HT89" s="13">
        <f t="shared" si="284"/>
        <v>0.21853242646800083</v>
      </c>
      <c r="HU89" s="13">
        <f t="shared" si="285"/>
        <v>0.39703006630573023</v>
      </c>
      <c r="HV89" s="13">
        <f t="shared" si="286"/>
        <v>0.1845400574079939</v>
      </c>
      <c r="HW89" s="13">
        <f t="shared" si="287"/>
        <v>7.4640445992751103E-2</v>
      </c>
      <c r="HX89" s="13">
        <f t="shared" si="288"/>
        <v>0.11557506019796207</v>
      </c>
      <c r="HY89" s="13">
        <f t="shared" si="289"/>
        <v>9.6819436275618689E-3</v>
      </c>
      <c r="HZ89" s="13">
        <v>0.16600000000000001</v>
      </c>
      <c r="IA89" s="17">
        <v>4219</v>
      </c>
      <c r="IB89" s="17">
        <v>33415</v>
      </c>
      <c r="IC89" s="17">
        <v>41565</v>
      </c>
      <c r="ID89" s="17">
        <v>25817</v>
      </c>
      <c r="IE89" s="17">
        <v>58215</v>
      </c>
      <c r="IF89" s="17">
        <v>11476</v>
      </c>
      <c r="IG89" s="13">
        <f t="shared" si="290"/>
        <v>2.4149003760582002E-2</v>
      </c>
      <c r="IH89" s="13">
        <f t="shared" si="291"/>
        <v>0.19126308619574486</v>
      </c>
      <c r="II89" s="13">
        <f t="shared" si="292"/>
        <v>0.23791261941421923</v>
      </c>
      <c r="IJ89" s="13">
        <f t="shared" si="293"/>
        <v>0.14777312872409235</v>
      </c>
      <c r="IK89" s="13">
        <f t="shared" si="294"/>
        <v>0.33321504003846442</v>
      </c>
      <c r="IL89" s="13">
        <f t="shared" si="295"/>
        <v>6.5687121866897152E-2</v>
      </c>
      <c r="IM89" s="13">
        <v>0.308</v>
      </c>
      <c r="IN89" s="17">
        <v>585620</v>
      </c>
      <c r="IO89" s="17">
        <v>499956</v>
      </c>
      <c r="IP89" s="17">
        <v>46911</v>
      </c>
      <c r="IQ89" s="17">
        <v>7915</v>
      </c>
      <c r="IR89" s="17">
        <v>7971</v>
      </c>
      <c r="IS89" s="17">
        <v>7603</v>
      </c>
      <c r="IT89" s="17">
        <v>15264</v>
      </c>
      <c r="IU89" s="13">
        <f t="shared" si="296"/>
        <v>0.85372084286738836</v>
      </c>
      <c r="IV89" s="13">
        <f t="shared" si="297"/>
        <v>8.0104846145964956E-2</v>
      </c>
      <c r="IW89" s="13">
        <f t="shared" si="298"/>
        <v>1.3515590314538438E-2</v>
      </c>
      <c r="IX89" s="13">
        <f t="shared" si="299"/>
        <v>1.3611215463952733E-2</v>
      </c>
      <c r="IY89" s="13">
        <f t="shared" si="300"/>
        <v>1.2982821624944503E-2</v>
      </c>
      <c r="IZ89" s="13">
        <f t="shared" si="301"/>
        <v>2.6064683583210957E-2</v>
      </c>
      <c r="JA89" s="17">
        <v>585620</v>
      </c>
      <c r="JB89" s="17">
        <v>499956</v>
      </c>
      <c r="JC89" s="17">
        <v>46911</v>
      </c>
      <c r="JD89" s="17">
        <v>7915</v>
      </c>
      <c r="JE89" s="17">
        <v>9869</v>
      </c>
      <c r="JF89" s="17">
        <v>5705</v>
      </c>
      <c r="JG89" s="17">
        <v>15264</v>
      </c>
      <c r="JH89" s="13">
        <f t="shared" si="229"/>
        <v>0.85372084286738836</v>
      </c>
      <c r="JI89" s="13">
        <f t="shared" si="230"/>
        <v>8.0104846145964956E-2</v>
      </c>
      <c r="JJ89" s="13">
        <f t="shared" si="231"/>
        <v>1.3515590314538438E-2</v>
      </c>
      <c r="JK89" s="13">
        <f t="shared" si="232"/>
        <v>1.6852224992315836E-2</v>
      </c>
      <c r="JL89" s="13">
        <f t="shared" si="233"/>
        <v>9.7418120965814016E-3</v>
      </c>
      <c r="JM89" s="13">
        <f t="shared" si="234"/>
        <v>2.6064683583210957E-2</v>
      </c>
      <c r="JN89" s="1">
        <v>110</v>
      </c>
      <c r="JO89" s="1">
        <v>57</v>
      </c>
      <c r="JP89" s="1">
        <v>19</v>
      </c>
      <c r="JQ89" s="1">
        <v>27</v>
      </c>
      <c r="JR89" s="1">
        <v>4</v>
      </c>
      <c r="JS89" s="1">
        <v>2</v>
      </c>
      <c r="JT89" s="11">
        <f t="shared" si="235"/>
        <v>0.51818181818181819</v>
      </c>
      <c r="JU89" s="11">
        <f t="shared" si="236"/>
        <v>0.17272727272727273</v>
      </c>
      <c r="JV89" s="11">
        <f t="shared" si="237"/>
        <v>0.24545454545454545</v>
      </c>
      <c r="JW89" s="11">
        <f t="shared" si="238"/>
        <v>3.6363636363636362E-2</v>
      </c>
      <c r="JX89" s="11">
        <f t="shared" si="239"/>
        <v>1.8181818181818181E-2</v>
      </c>
      <c r="JY89" s="29">
        <f>(JN89/J89)*100000</f>
        <v>11.357582115318694</v>
      </c>
      <c r="JZ89" s="9">
        <v>8815989</v>
      </c>
      <c r="KA89" s="9"/>
      <c r="KB89" s="9">
        <v>303085</v>
      </c>
      <c r="KC89" s="9"/>
      <c r="KD89" s="9">
        <v>0</v>
      </c>
      <c r="KE89" s="9"/>
      <c r="KF89" s="9"/>
      <c r="KG89" s="9"/>
      <c r="KH89" s="9">
        <f t="shared" si="240"/>
        <v>0</v>
      </c>
      <c r="KI89" s="9">
        <f t="shared" si="241"/>
        <v>303085</v>
      </c>
      <c r="KJ89" s="9">
        <f t="shared" si="242"/>
        <v>9119074</v>
      </c>
      <c r="KK89" t="e">
        <v>#N/A</v>
      </c>
      <c r="KL89" s="8" t="e">
        <v>#N/A</v>
      </c>
      <c r="KM89" s="8" t="e">
        <v>#N/A</v>
      </c>
      <c r="KN89" s="8" t="e">
        <v>#N/A</v>
      </c>
      <c r="KO89" s="8">
        <v>443272</v>
      </c>
      <c r="KP89" s="8">
        <v>102028</v>
      </c>
      <c r="KQ89" s="8">
        <v>199854</v>
      </c>
      <c r="KR89" s="8">
        <v>123475</v>
      </c>
      <c r="KS89" s="8">
        <v>17915</v>
      </c>
      <c r="KT89" s="13">
        <f t="shared" si="302"/>
        <v>0.23017018895847244</v>
      </c>
      <c r="KU89" s="13">
        <f t="shared" si="303"/>
        <v>0.45086087097763899</v>
      </c>
      <c r="KV89" s="13">
        <f t="shared" si="304"/>
        <v>0.27855357432908012</v>
      </c>
      <c r="KW89" s="13">
        <f t="shared" si="305"/>
        <v>4.0415365734808424E-2</v>
      </c>
      <c r="KX89" s="17">
        <v>10600165</v>
      </c>
      <c r="KY89" s="15">
        <f t="shared" si="306"/>
        <v>23.91345494414265</v>
      </c>
      <c r="KZ89" s="8">
        <v>456122</v>
      </c>
      <c r="LA89" s="8">
        <v>14869</v>
      </c>
      <c r="LB89" s="8">
        <v>123158</v>
      </c>
      <c r="LC89" s="8">
        <v>188686</v>
      </c>
      <c r="LD89" s="8">
        <v>82464</v>
      </c>
      <c r="LE89" s="8">
        <v>46945</v>
      </c>
      <c r="LF89" s="13">
        <f t="shared" si="307"/>
        <v>3.2598734549089937E-2</v>
      </c>
      <c r="LG89" s="13">
        <f t="shared" si="308"/>
        <v>0.27001109352322405</v>
      </c>
      <c r="LH89" s="13">
        <f t="shared" si="309"/>
        <v>0.41367441167056185</v>
      </c>
      <c r="LI89" s="13">
        <f t="shared" si="310"/>
        <v>0.18079373500949308</v>
      </c>
      <c r="LJ89" s="13">
        <f t="shared" si="311"/>
        <v>0.10292202524763111</v>
      </c>
      <c r="LK89" s="17" t="e">
        <v>#N/A</v>
      </c>
      <c r="LL89" s="17" t="e">
        <v>#N/A</v>
      </c>
      <c r="LM89" s="13" t="e">
        <f t="shared" si="348"/>
        <v>#N/A</v>
      </c>
      <c r="LN89" s="27" t="e">
        <v>#N/A</v>
      </c>
      <c r="LO89" s="27" t="e">
        <v>#N/A</v>
      </c>
      <c r="LP89" s="27" t="e">
        <v>#N/A</v>
      </c>
      <c r="LQ89" s="27" t="e">
        <v>#N/A</v>
      </c>
      <c r="LR89" s="27" t="e">
        <v>#N/A</v>
      </c>
      <c r="LS89" s="11" t="e">
        <f t="shared" si="312"/>
        <v>#N/A</v>
      </c>
      <c r="LT89" s="11" t="e">
        <f t="shared" si="313"/>
        <v>#N/A</v>
      </c>
      <c r="LU89" s="11" t="e">
        <f t="shared" si="314"/>
        <v>#N/A</v>
      </c>
      <c r="LV89" s="11" t="e">
        <f t="shared" si="315"/>
        <v>#N/A</v>
      </c>
      <c r="LW89" s="11" t="e">
        <f t="shared" si="316"/>
        <v>#N/A</v>
      </c>
      <c r="LX89" s="25" t="e">
        <v>#N/A</v>
      </c>
      <c r="LY89" s="25" t="e">
        <v>#N/A</v>
      </c>
      <c r="LZ89" s="25" t="e">
        <v>#N/A</v>
      </c>
      <c r="MA89" s="25" t="e">
        <v>#N/A</v>
      </c>
      <c r="MB89" s="22" t="e">
        <v>#N/A</v>
      </c>
      <c r="MC89" s="22" t="e">
        <v>#N/A</v>
      </c>
      <c r="MD89" s="1">
        <v>365</v>
      </c>
      <c r="ME89" s="1">
        <v>273</v>
      </c>
      <c r="MF89" s="1">
        <v>92</v>
      </c>
      <c r="MG89" s="1">
        <v>0</v>
      </c>
      <c r="MH89" s="1">
        <v>0</v>
      </c>
      <c r="MI89" s="1">
        <v>0</v>
      </c>
      <c r="MJ89" s="11">
        <f t="shared" si="243"/>
        <v>0.74794520547945209</v>
      </c>
      <c r="MK89" s="11">
        <f t="shared" si="244"/>
        <v>0.25205479452054796</v>
      </c>
      <c r="ML89" s="11">
        <f t="shared" si="245"/>
        <v>0</v>
      </c>
      <c r="MM89" s="11">
        <f t="shared" si="246"/>
        <v>0</v>
      </c>
      <c r="MN89" s="11">
        <f t="shared" si="247"/>
        <v>0</v>
      </c>
      <c r="MO89" s="26" t="e">
        <v>#N/A</v>
      </c>
      <c r="MP89" s="26" t="e">
        <v>#N/A</v>
      </c>
      <c r="MQ89" s="26" t="e">
        <v>#N/A</v>
      </c>
      <c r="MR89" s="26" t="e">
        <v>#N/A</v>
      </c>
      <c r="MS89" s="9">
        <v>187995.38761000001</v>
      </c>
      <c r="MT89" s="9">
        <v>1335.01</v>
      </c>
      <c r="MU89" s="9">
        <v>0</v>
      </c>
      <c r="MV89" s="9">
        <v>9019637.6649999991</v>
      </c>
      <c r="MW89" s="9">
        <v>9208968.0626100004</v>
      </c>
      <c r="MX89" s="13">
        <v>6.5500000000000003E-2</v>
      </c>
      <c r="MY89" s="13">
        <v>0.109</v>
      </c>
      <c r="MZ89" s="13">
        <v>0.2175</v>
      </c>
      <c r="NA89" s="13">
        <v>0.12149999999999998</v>
      </c>
      <c r="NB89" s="13">
        <v>0.33200000000000002</v>
      </c>
      <c r="NC89" s="8">
        <v>1653</v>
      </c>
      <c r="ND89" s="8">
        <v>2322</v>
      </c>
      <c r="NE89" s="8">
        <v>870</v>
      </c>
      <c r="NF89" s="8">
        <v>986</v>
      </c>
      <c r="NG89" s="8">
        <v>2456</v>
      </c>
      <c r="NH89" s="38">
        <f t="shared" si="248"/>
        <v>0.19946904790635936</v>
      </c>
      <c r="NI89" s="38">
        <f t="shared" si="249"/>
        <v>0.28019790032581149</v>
      </c>
      <c r="NJ89" s="38">
        <f t="shared" si="250"/>
        <v>0.10498370942439966</v>
      </c>
      <c r="NK89" s="38">
        <f t="shared" si="251"/>
        <v>0.11898153734765295</v>
      </c>
      <c r="NL89" s="38">
        <f t="shared" si="252"/>
        <v>0.29636780499577653</v>
      </c>
      <c r="NM89" s="8">
        <v>944698</v>
      </c>
      <c r="NN89" s="8">
        <v>121902</v>
      </c>
      <c r="NO89" s="11">
        <f t="shared" si="253"/>
        <v>0.12903806295768594</v>
      </c>
      <c r="NP89" s="13" t="e">
        <v>#N/A</v>
      </c>
      <c r="NQ89" s="13">
        <v>0.29899999999999999</v>
      </c>
      <c r="NR89" s="13" t="e">
        <v>#N/A</v>
      </c>
      <c r="NS89" s="9">
        <v>791</v>
      </c>
      <c r="NT89" s="39">
        <v>82.855860000000007</v>
      </c>
      <c r="NU89" s="8">
        <v>2509</v>
      </c>
      <c r="NV89" s="16">
        <v>264.08247</v>
      </c>
      <c r="NW89" s="8" t="e">
        <v>#N/A</v>
      </c>
      <c r="NX89" s="25" t="e">
        <v>#N/A</v>
      </c>
      <c r="NY89" s="39" t="e">
        <v>#N/A</v>
      </c>
    </row>
    <row r="90" spans="1:389" x14ac:dyDescent="0.25">
      <c r="A90" s="3" t="s">
        <v>52</v>
      </c>
      <c r="B90" s="3" t="s">
        <v>7</v>
      </c>
      <c r="C90" s="3" t="s">
        <v>83</v>
      </c>
      <c r="D90" s="3" t="s">
        <v>99</v>
      </c>
      <c r="E90" s="3" t="s">
        <v>29</v>
      </c>
      <c r="F90" s="3" t="s">
        <v>30</v>
      </c>
      <c r="G90" s="3">
        <v>18097</v>
      </c>
      <c r="H90" s="3">
        <v>2019</v>
      </c>
      <c r="I90" s="3" t="str">
        <f t="shared" si="216"/>
        <v>Sum of 2019</v>
      </c>
      <c r="J90" s="8">
        <v>974082</v>
      </c>
      <c r="K90" s="8">
        <v>964582</v>
      </c>
      <c r="L90" s="8">
        <v>236609</v>
      </c>
      <c r="M90" s="8">
        <v>254975</v>
      </c>
      <c r="N90" s="8">
        <v>348957</v>
      </c>
      <c r="O90" s="8">
        <v>124041</v>
      </c>
      <c r="P90" s="13">
        <f t="shared" si="254"/>
        <v>0.2452969265443477</v>
      </c>
      <c r="Q90" s="13">
        <f t="shared" si="255"/>
        <v>0.26433729843600645</v>
      </c>
      <c r="R90" s="13">
        <f t="shared" si="256"/>
        <v>0.36177017609700368</v>
      </c>
      <c r="S90" s="13">
        <f t="shared" si="257"/>
        <v>0.12859559892264213</v>
      </c>
      <c r="T90" s="15">
        <v>34.4</v>
      </c>
      <c r="U90" s="15">
        <v>33.299999999999997</v>
      </c>
      <c r="V90" s="15">
        <v>35.5</v>
      </c>
      <c r="W90" s="17">
        <v>519572</v>
      </c>
      <c r="X90" s="17">
        <v>271463</v>
      </c>
      <c r="Y90" s="17">
        <v>36452</v>
      </c>
      <c r="Z90" s="17">
        <v>4030</v>
      </c>
      <c r="AA90" s="17">
        <v>28003</v>
      </c>
      <c r="AB90" s="17">
        <v>105062</v>
      </c>
      <c r="AC90" s="17">
        <v>445010</v>
      </c>
      <c r="AD90" s="13">
        <f t="shared" si="203"/>
        <v>0.53864990223744591</v>
      </c>
      <c r="AE90" s="13">
        <f t="shared" si="204"/>
        <v>0.28143071299277822</v>
      </c>
      <c r="AF90" s="13">
        <f t="shared" si="205"/>
        <v>3.7790462604527141E-2</v>
      </c>
      <c r="AG90" s="13">
        <f t="shared" si="206"/>
        <v>4.1779755375903763E-3</v>
      </c>
      <c r="AH90" s="13">
        <f t="shared" si="207"/>
        <v>2.9031228034526874E-2</v>
      </c>
      <c r="AI90" s="13">
        <f t="shared" si="208"/>
        <v>0.10891971859313153</v>
      </c>
      <c r="AJ90" s="13">
        <f t="shared" si="209"/>
        <v>0.46135009776255415</v>
      </c>
      <c r="AK90" s="17">
        <v>379451</v>
      </c>
      <c r="AL90" s="17">
        <v>152564</v>
      </c>
      <c r="AM90" s="17">
        <v>117512</v>
      </c>
      <c r="AN90" s="17">
        <v>49680</v>
      </c>
      <c r="AO90" s="17">
        <v>59695</v>
      </c>
      <c r="AP90" s="13">
        <f t="shared" si="258"/>
        <v>0.40206508877299046</v>
      </c>
      <c r="AQ90" s="13">
        <f t="shared" si="317"/>
        <v>0.30968952512972692</v>
      </c>
      <c r="AR90" s="13">
        <f t="shared" si="318"/>
        <v>0.13092599571486174</v>
      </c>
      <c r="AS90" s="13">
        <f t="shared" si="319"/>
        <v>0.15731939038242093</v>
      </c>
      <c r="AT90" s="19">
        <v>2.5</v>
      </c>
      <c r="AU90" s="17">
        <v>895104</v>
      </c>
      <c r="AV90" s="17">
        <v>782597</v>
      </c>
      <c r="AW90" s="17">
        <v>61682</v>
      </c>
      <c r="AX90" s="17">
        <v>19184</v>
      </c>
      <c r="AY90" s="17">
        <v>21154</v>
      </c>
      <c r="AZ90" s="17">
        <v>10487</v>
      </c>
      <c r="BA90" s="13">
        <f t="shared" si="320"/>
        <v>0.87430846024596021</v>
      </c>
      <c r="BB90" s="13">
        <f t="shared" si="321"/>
        <v>6.8910428285428288E-2</v>
      </c>
      <c r="BC90" s="13">
        <f t="shared" si="322"/>
        <v>2.1432146432146432E-2</v>
      </c>
      <c r="BD90" s="13">
        <f t="shared" si="323"/>
        <v>2.3633008008008008E-2</v>
      </c>
      <c r="BE90" s="13">
        <f t="shared" si="324"/>
        <v>1.1715957028457029E-2</v>
      </c>
      <c r="BF90" s="13">
        <f t="shared" si="210"/>
        <v>0.12569153975403977</v>
      </c>
      <c r="BG90" s="17">
        <v>952043</v>
      </c>
      <c r="BH90" s="17">
        <v>832098</v>
      </c>
      <c r="BI90" s="17">
        <v>75914</v>
      </c>
      <c r="BJ90" s="17">
        <v>19896</v>
      </c>
      <c r="BK90" s="17">
        <v>19689</v>
      </c>
      <c r="BL90" s="17">
        <v>4446</v>
      </c>
      <c r="BM90" s="13">
        <f t="shared" si="259"/>
        <v>0.87401304352849607</v>
      </c>
      <c r="BN90" s="13">
        <f t="shared" si="325"/>
        <v>7.9737995027535521E-2</v>
      </c>
      <c r="BO90" s="13">
        <f t="shared" si="326"/>
        <v>2.0898215731852448E-2</v>
      </c>
      <c r="BP90" s="13">
        <f t="shared" si="327"/>
        <v>2.068078857782684E-2</v>
      </c>
      <c r="BQ90" s="13">
        <f t="shared" si="328"/>
        <v>4.6699571342891022E-3</v>
      </c>
      <c r="BR90" s="13">
        <f t="shared" si="217"/>
        <v>0.12598695647150393</v>
      </c>
      <c r="BS90" s="17">
        <v>633368</v>
      </c>
      <c r="BT90" s="17">
        <v>230836</v>
      </c>
      <c r="BU90" s="17">
        <v>9868</v>
      </c>
      <c r="BV90" s="17">
        <v>90510</v>
      </c>
      <c r="BW90" s="13">
        <f t="shared" si="260"/>
        <v>0.65662432017184647</v>
      </c>
      <c r="BX90" s="13">
        <f t="shared" si="329"/>
        <v>0.2393119506687871</v>
      </c>
      <c r="BY90" s="13">
        <f t="shared" si="330"/>
        <v>1.0230338115370181E-2</v>
      </c>
      <c r="BZ90" s="13">
        <f t="shared" si="331"/>
        <v>9.3833391043996253E-2</v>
      </c>
      <c r="CA90" s="13">
        <f t="shared" si="261"/>
        <v>0.34337567982815353</v>
      </c>
      <c r="CB90" s="8">
        <v>943196</v>
      </c>
      <c r="CC90" s="8">
        <v>141354</v>
      </c>
      <c r="CD90" s="13">
        <f t="shared" si="262"/>
        <v>0.14986704778222129</v>
      </c>
      <c r="CE90" s="8">
        <v>228343</v>
      </c>
      <c r="CF90" s="8">
        <v>44820</v>
      </c>
      <c r="CG90" s="13">
        <f t="shared" si="263"/>
        <v>0.19628366098369557</v>
      </c>
      <c r="CH90" s="5">
        <v>50458</v>
      </c>
      <c r="CI90" s="5">
        <f>CH90*VLOOKUP(H90,'R-CPI-U-RS'!$A$44:$O$54,15,FALSE)</f>
        <v>62099.055348589667</v>
      </c>
      <c r="CJ90" s="5">
        <v>98178970</v>
      </c>
      <c r="CK90" s="5">
        <v>94612033</v>
      </c>
      <c r="CL90" s="9">
        <v>23540</v>
      </c>
      <c r="CM90" s="9">
        <v>10948</v>
      </c>
      <c r="CN90" s="9">
        <v>4326</v>
      </c>
      <c r="CO90" s="9">
        <v>3373</v>
      </c>
      <c r="CP90" s="9">
        <v>2856</v>
      </c>
      <c r="CQ90" s="9">
        <v>1130</v>
      </c>
      <c r="CR90" s="9">
        <v>626</v>
      </c>
      <c r="CS90" s="9">
        <v>281</v>
      </c>
      <c r="CT90" s="20">
        <v>29674397000</v>
      </c>
      <c r="CU90" s="20">
        <f>CT90*VLOOKUP(H90,'R-CPI-U-RS'!$A$44:$P$54,16,FALSE)</f>
        <v>35478197371.208092</v>
      </c>
      <c r="CV90" s="9">
        <v>1837</v>
      </c>
      <c r="CW90" s="9">
        <v>697503</v>
      </c>
      <c r="CX90" s="9">
        <v>126941</v>
      </c>
      <c r="CY90" s="9">
        <v>53543</v>
      </c>
      <c r="CZ90" s="9">
        <v>70580</v>
      </c>
      <c r="DA90" s="11">
        <f t="shared" si="264"/>
        <v>0.73532286069407859</v>
      </c>
      <c r="DB90" s="11">
        <f t="shared" si="265"/>
        <v>0.13382396815406819</v>
      </c>
      <c r="DC90" s="11">
        <f t="shared" si="266"/>
        <v>5.6446197263872767E-2</v>
      </c>
      <c r="DD90" s="11">
        <f t="shared" si="267"/>
        <v>7.4406973887980496E-2</v>
      </c>
      <c r="DE90" s="9">
        <v>533265</v>
      </c>
      <c r="DF90" s="9">
        <v>483841</v>
      </c>
      <c r="DG90" s="9">
        <v>42</v>
      </c>
      <c r="DH90" s="9">
        <v>147</v>
      </c>
      <c r="DI90" s="9">
        <v>1708</v>
      </c>
      <c r="DJ90" s="9">
        <v>30926</v>
      </c>
      <c r="DK90" s="9">
        <v>41988</v>
      </c>
      <c r="DL90" s="9">
        <v>31875</v>
      </c>
      <c r="DM90" s="9">
        <v>47358</v>
      </c>
      <c r="DN90" s="9">
        <v>41506</v>
      </c>
      <c r="DO90" s="9">
        <v>14539</v>
      </c>
      <c r="DP90" s="9">
        <v>24813</v>
      </c>
      <c r="DQ90" s="9">
        <v>11397</v>
      </c>
      <c r="DR90" s="9">
        <v>39802</v>
      </c>
      <c r="DS90" s="9">
        <v>14599</v>
      </c>
      <c r="DT90" s="9">
        <v>40436</v>
      </c>
      <c r="DU90" s="9">
        <v>14080</v>
      </c>
      <c r="DV90" s="9">
        <v>90670</v>
      </c>
      <c r="DW90" s="9">
        <v>10318</v>
      </c>
      <c r="DX90" s="9">
        <v>50949</v>
      </c>
      <c r="DY90" s="9">
        <v>26098</v>
      </c>
      <c r="DZ90" s="9">
        <v>14</v>
      </c>
      <c r="EA90" s="9">
        <f t="shared" si="336"/>
        <v>73103</v>
      </c>
      <c r="EB90" s="9">
        <f t="shared" si="337"/>
        <v>36210</v>
      </c>
      <c r="EC90" s="9">
        <f t="shared" si="338"/>
        <v>94837</v>
      </c>
      <c r="ED90" s="9">
        <f t="shared" si="339"/>
        <v>104750</v>
      </c>
      <c r="EE90" s="9">
        <f t="shared" si="340"/>
        <v>122447</v>
      </c>
      <c r="EF90" s="9">
        <f t="shared" si="341"/>
        <v>101918</v>
      </c>
      <c r="EG90" s="11">
        <f t="shared" si="342"/>
        <v>0.13708568910391644</v>
      </c>
      <c r="EH90" s="11">
        <f t="shared" si="343"/>
        <v>6.7902450001406434E-2</v>
      </c>
      <c r="EI90" s="11">
        <f t="shared" si="344"/>
        <v>0.17784216102688158</v>
      </c>
      <c r="EJ90" s="11">
        <f t="shared" si="345"/>
        <v>0.19643141777540246</v>
      </c>
      <c r="EK90" s="11">
        <f t="shared" si="346"/>
        <v>0.22961754474792082</v>
      </c>
      <c r="EL90" s="11">
        <f t="shared" si="347"/>
        <v>0.19112073734447227</v>
      </c>
      <c r="EM90" s="9">
        <v>752767</v>
      </c>
      <c r="EN90" s="9">
        <v>502305</v>
      </c>
      <c r="EO90" s="14">
        <f t="shared" si="268"/>
        <v>0.66727818833716146</v>
      </c>
      <c r="EP90" s="9">
        <v>500122</v>
      </c>
      <c r="EQ90" s="9">
        <v>483841</v>
      </c>
      <c r="ER90" s="11">
        <f t="shared" si="218"/>
        <v>3.2554056810138329E-2</v>
      </c>
      <c r="ES90" s="9">
        <v>67767</v>
      </c>
      <c r="ET90" s="9">
        <v>637578</v>
      </c>
      <c r="EU90" s="9">
        <v>81792</v>
      </c>
      <c r="EV90" s="9">
        <v>190148</v>
      </c>
      <c r="EW90" s="9">
        <v>167733</v>
      </c>
      <c r="EX90" s="9">
        <v>70469</v>
      </c>
      <c r="EY90" s="9">
        <v>127436</v>
      </c>
      <c r="EZ90" s="13">
        <f t="shared" si="269"/>
        <v>0.12828548036475537</v>
      </c>
      <c r="FA90" s="13">
        <f t="shared" si="270"/>
        <v>0.29823488263396791</v>
      </c>
      <c r="FB90" s="13">
        <f t="shared" si="271"/>
        <v>0.26307839981931624</v>
      </c>
      <c r="FC90" s="13">
        <f t="shared" si="272"/>
        <v>0.11052608465160341</v>
      </c>
      <c r="FD90" s="13">
        <f t="shared" si="273"/>
        <v>0.19987515253035706</v>
      </c>
      <c r="FE90" s="13">
        <f t="shared" si="274"/>
        <v>0.31040123718196044</v>
      </c>
      <c r="FF90" s="9">
        <v>145</v>
      </c>
      <c r="FG90" s="9">
        <v>50930</v>
      </c>
      <c r="FH90" s="9">
        <v>43</v>
      </c>
      <c r="FI90" s="9">
        <v>74777</v>
      </c>
      <c r="FJ90" s="9">
        <v>532</v>
      </c>
      <c r="FK90" s="9">
        <f t="shared" si="219"/>
        <v>51075</v>
      </c>
      <c r="FL90" s="9">
        <f t="shared" si="220"/>
        <v>74820</v>
      </c>
      <c r="FM90" s="9">
        <f t="shared" si="221"/>
        <v>532</v>
      </c>
      <c r="FN90" s="9">
        <v>334937</v>
      </c>
      <c r="FO90" s="9">
        <v>150377</v>
      </c>
      <c r="FP90" s="9">
        <v>313761</v>
      </c>
      <c r="FQ90" s="9">
        <f t="shared" si="222"/>
        <v>184560</v>
      </c>
      <c r="FR90" s="8">
        <v>426041</v>
      </c>
      <c r="FS90" s="8">
        <v>46590</v>
      </c>
      <c r="FT90" s="13">
        <f t="shared" si="275"/>
        <v>0.10935567234139437</v>
      </c>
      <c r="FU90" s="8">
        <v>379451</v>
      </c>
      <c r="FV90" s="8">
        <v>202628</v>
      </c>
      <c r="FW90" s="8">
        <v>176823</v>
      </c>
      <c r="FX90" s="13">
        <f t="shared" si="276"/>
        <v>0.53400307286052739</v>
      </c>
      <c r="FY90" s="13">
        <f t="shared" si="277"/>
        <v>0.46599692713947255</v>
      </c>
      <c r="FZ90" s="17">
        <v>61779</v>
      </c>
      <c r="GA90" s="17">
        <v>108843</v>
      </c>
      <c r="GB90" s="17">
        <v>100170</v>
      </c>
      <c r="GC90" s="17">
        <v>85909</v>
      </c>
      <c r="GD90" s="17">
        <v>69340</v>
      </c>
      <c r="GE90" s="13">
        <f t="shared" si="223"/>
        <v>0.14500717067136731</v>
      </c>
      <c r="GF90" s="13">
        <f t="shared" si="224"/>
        <v>0.25547541199086471</v>
      </c>
      <c r="GG90" s="13">
        <f t="shared" si="225"/>
        <v>0.2351182163219033</v>
      </c>
      <c r="GH90" s="13">
        <f t="shared" si="226"/>
        <v>0.20164491210939792</v>
      </c>
      <c r="GI90" s="13">
        <f t="shared" si="227"/>
        <v>0.16275428890646676</v>
      </c>
      <c r="GJ90">
        <v>1971</v>
      </c>
      <c r="GK90" s="8">
        <v>295328</v>
      </c>
      <c r="GL90" s="8">
        <v>28672</v>
      </c>
      <c r="GM90" s="8">
        <v>62929</v>
      </c>
      <c r="GN90" s="8">
        <v>31458</v>
      </c>
      <c r="GO90" s="8">
        <v>7654</v>
      </c>
      <c r="GP90" s="13">
        <f t="shared" si="278"/>
        <v>0.69319150034855803</v>
      </c>
      <c r="GQ90" s="13">
        <f t="shared" si="279"/>
        <v>6.7298687215549671E-2</v>
      </c>
      <c r="GR90" s="13">
        <f t="shared" si="280"/>
        <v>0.14770644139883252</v>
      </c>
      <c r="GS90" s="13">
        <f t="shared" si="281"/>
        <v>7.3837963951826235E-2</v>
      </c>
      <c r="GT90" s="13">
        <f t="shared" si="282"/>
        <v>1.796540708523358E-2</v>
      </c>
      <c r="GU90" s="21">
        <v>145922.52657328401</v>
      </c>
      <c r="GV90" s="21">
        <f>GU90*VLOOKUP(H90,'R-CPI-U-RS'!$A$44:$O$54,15,FALSE)</f>
        <v>179587.99505094156</v>
      </c>
      <c r="GW90" s="9">
        <v>1234</v>
      </c>
      <c r="GX90" s="9">
        <v>26</v>
      </c>
      <c r="GY90" s="9">
        <v>31</v>
      </c>
      <c r="GZ90" s="9">
        <v>1217</v>
      </c>
      <c r="HA90" s="9">
        <f t="shared" si="228"/>
        <v>1274</v>
      </c>
      <c r="HB90" s="8">
        <v>50856</v>
      </c>
      <c r="HC90" s="8">
        <v>165994</v>
      </c>
      <c r="HD90" s="8">
        <v>108282</v>
      </c>
      <c r="HE90" s="8">
        <v>50108</v>
      </c>
      <c r="HF90" s="8">
        <v>4211</v>
      </c>
      <c r="HG90" s="13">
        <f t="shared" si="283"/>
        <v>0.13402521010617971</v>
      </c>
      <c r="HH90" s="13">
        <f t="shared" si="332"/>
        <v>0.4374583279527528</v>
      </c>
      <c r="HI90" s="13">
        <f t="shared" si="333"/>
        <v>0.28536490877610021</v>
      </c>
      <c r="HJ90" s="13">
        <f t="shared" si="334"/>
        <v>0.13205394108857271</v>
      </c>
      <c r="HK90" s="13">
        <f t="shared" si="335"/>
        <v>1.1097612076394581E-2</v>
      </c>
      <c r="HL90" s="5">
        <v>928</v>
      </c>
      <c r="HM90" s="5">
        <f>HL90*VLOOKUP(H90,'R-CPI-U-RS'!$A$44:$O$54,15,FALSE)</f>
        <v>1142.0968600319318</v>
      </c>
      <c r="HN90" s="17">
        <v>44426</v>
      </c>
      <c r="HO90" s="17">
        <v>81217</v>
      </c>
      <c r="HP90" s="17">
        <v>36626</v>
      </c>
      <c r="HQ90" s="17">
        <v>17873</v>
      </c>
      <c r="HR90" s="17">
        <v>20829</v>
      </c>
      <c r="HS90" s="17">
        <v>1657</v>
      </c>
      <c r="HT90" s="13">
        <f t="shared" si="284"/>
        <v>0.21924906725625284</v>
      </c>
      <c r="HU90" s="13">
        <f t="shared" si="285"/>
        <v>0.40081824821841011</v>
      </c>
      <c r="HV90" s="13">
        <f t="shared" si="286"/>
        <v>0.18075488086542826</v>
      </c>
      <c r="HW90" s="13">
        <f t="shared" si="287"/>
        <v>8.8205973508103525E-2</v>
      </c>
      <c r="HX90" s="13">
        <f t="shared" si="288"/>
        <v>0.10279428311980575</v>
      </c>
      <c r="HY90" s="13">
        <f t="shared" si="289"/>
        <v>8.1775470319995266E-3</v>
      </c>
      <c r="HZ90" s="13">
        <v>0.16500000000000001</v>
      </c>
      <c r="IA90" s="17">
        <v>6428</v>
      </c>
      <c r="IB90" s="17">
        <v>32406</v>
      </c>
      <c r="IC90" s="17">
        <v>40816</v>
      </c>
      <c r="ID90" s="17">
        <v>25570</v>
      </c>
      <c r="IE90" s="17">
        <v>58085</v>
      </c>
      <c r="IF90" s="17">
        <v>13518</v>
      </c>
      <c r="IG90" s="13">
        <f t="shared" si="290"/>
        <v>3.635273691770867E-2</v>
      </c>
      <c r="IH90" s="13">
        <f t="shared" si="291"/>
        <v>0.18326801377648835</v>
      </c>
      <c r="II90" s="13">
        <f t="shared" si="292"/>
        <v>0.23082969975625342</v>
      </c>
      <c r="IJ90" s="13">
        <f t="shared" si="293"/>
        <v>0.14460788472087907</v>
      </c>
      <c r="IK90" s="13">
        <f t="shared" si="294"/>
        <v>0.32849233414205165</v>
      </c>
      <c r="IL90" s="13">
        <f t="shared" si="295"/>
        <v>7.6449330686618827E-2</v>
      </c>
      <c r="IM90" s="13">
        <v>0.307</v>
      </c>
      <c r="IN90" s="17">
        <v>616759</v>
      </c>
      <c r="IO90" s="17">
        <v>518707</v>
      </c>
      <c r="IP90" s="17">
        <v>56387</v>
      </c>
      <c r="IQ90" s="17">
        <v>6592</v>
      </c>
      <c r="IR90" s="17">
        <v>9388</v>
      </c>
      <c r="IS90" s="17">
        <v>7177</v>
      </c>
      <c r="IT90" s="17">
        <v>18508</v>
      </c>
      <c r="IU90" s="13">
        <f t="shared" si="296"/>
        <v>0.8410205607052349</v>
      </c>
      <c r="IV90" s="13">
        <f t="shared" si="297"/>
        <v>9.1424689384346239E-2</v>
      </c>
      <c r="IW90" s="13">
        <f t="shared" si="298"/>
        <v>1.06881293990035E-2</v>
      </c>
      <c r="IX90" s="13">
        <f t="shared" si="299"/>
        <v>1.5221504672003165E-2</v>
      </c>
      <c r="IY90" s="13">
        <f t="shared" si="300"/>
        <v>1.1636636028010941E-2</v>
      </c>
      <c r="IZ90" s="13">
        <f t="shared" si="301"/>
        <v>3.0008479811401211E-2</v>
      </c>
      <c r="JA90" s="17">
        <v>616759</v>
      </c>
      <c r="JB90" s="17">
        <v>518707</v>
      </c>
      <c r="JC90" s="17">
        <v>56387</v>
      </c>
      <c r="JD90" s="17">
        <v>6592</v>
      </c>
      <c r="JE90" s="17">
        <v>11652</v>
      </c>
      <c r="JF90" s="17">
        <v>4913</v>
      </c>
      <c r="JG90" s="17">
        <v>18508</v>
      </c>
      <c r="JH90" s="13">
        <f t="shared" si="229"/>
        <v>0.8410205607052349</v>
      </c>
      <c r="JI90" s="13">
        <f t="shared" si="230"/>
        <v>9.1424689384346239E-2</v>
      </c>
      <c r="JJ90" s="13">
        <f t="shared" si="231"/>
        <v>1.06881293990035E-2</v>
      </c>
      <c r="JK90" s="13">
        <f t="shared" si="232"/>
        <v>1.889230639520461E-2</v>
      </c>
      <c r="JL90" s="13">
        <f t="shared" si="233"/>
        <v>7.9658343048094968E-3</v>
      </c>
      <c r="JM90" s="13">
        <f t="shared" si="234"/>
        <v>3.0008479811401211E-2</v>
      </c>
      <c r="JN90" s="1">
        <v>107</v>
      </c>
      <c r="JO90" s="1">
        <v>66</v>
      </c>
      <c r="JP90" s="1">
        <v>16</v>
      </c>
      <c r="JQ90" s="1">
        <v>21</v>
      </c>
      <c r="JR90" s="1">
        <v>3</v>
      </c>
      <c r="JS90" s="1">
        <v>1</v>
      </c>
      <c r="JT90" s="11">
        <f t="shared" si="235"/>
        <v>0.61682242990654201</v>
      </c>
      <c r="JU90" s="11">
        <f t="shared" si="236"/>
        <v>0.14953271028037382</v>
      </c>
      <c r="JV90" s="11">
        <f t="shared" si="237"/>
        <v>0.19626168224299065</v>
      </c>
      <c r="JW90" s="11">
        <f t="shared" si="238"/>
        <v>2.8037383177570093E-2</v>
      </c>
      <c r="JX90" s="11">
        <f t="shared" si="239"/>
        <v>9.3457943925233638E-3</v>
      </c>
      <c r="JY90" s="29">
        <f>(JN90/J90)*100000</f>
        <v>10.984701493303438</v>
      </c>
      <c r="JZ90" s="9">
        <v>8531019</v>
      </c>
      <c r="KA90" s="9"/>
      <c r="KB90" s="9">
        <v>282281</v>
      </c>
      <c r="KC90" s="9"/>
      <c r="KD90" s="9">
        <v>704665</v>
      </c>
      <c r="KE90" s="9"/>
      <c r="KF90" s="9"/>
      <c r="KG90" s="9"/>
      <c r="KH90" s="9">
        <f t="shared" si="240"/>
        <v>0</v>
      </c>
      <c r="KI90" s="9">
        <f t="shared" si="241"/>
        <v>282281</v>
      </c>
      <c r="KJ90" s="9">
        <f t="shared" si="242"/>
        <v>9517965</v>
      </c>
      <c r="KK90" t="e">
        <v>#N/A</v>
      </c>
      <c r="KL90" s="8" t="e">
        <v>#N/A</v>
      </c>
      <c r="KM90" s="8" t="e">
        <v>#N/A</v>
      </c>
      <c r="KN90" s="8" t="e">
        <v>#N/A</v>
      </c>
      <c r="KO90" s="8">
        <v>449581</v>
      </c>
      <c r="KP90" s="8">
        <v>97847</v>
      </c>
      <c r="KQ90" s="8">
        <v>204784</v>
      </c>
      <c r="KR90" s="8">
        <v>128450</v>
      </c>
      <c r="KS90" s="8">
        <v>18500</v>
      </c>
      <c r="KT90" s="13">
        <f t="shared" si="302"/>
        <v>0.21764042519590462</v>
      </c>
      <c r="KU90" s="13">
        <f t="shared" si="303"/>
        <v>0.45549967636532684</v>
      </c>
      <c r="KV90" s="13">
        <f t="shared" si="304"/>
        <v>0.28571047264008043</v>
      </c>
      <c r="KW90" s="13">
        <f t="shared" si="305"/>
        <v>4.1149425798688112E-2</v>
      </c>
      <c r="KX90" s="17">
        <v>10839050</v>
      </c>
      <c r="KY90" s="15">
        <f t="shared" si="306"/>
        <v>24.109226146122722</v>
      </c>
      <c r="KZ90" s="8">
        <v>466364</v>
      </c>
      <c r="LA90" s="8">
        <v>13566</v>
      </c>
      <c r="LB90" s="8">
        <v>135516</v>
      </c>
      <c r="LC90" s="8">
        <v>188946</v>
      </c>
      <c r="LD90" s="8">
        <v>85495</v>
      </c>
      <c r="LE90" s="8">
        <v>42841</v>
      </c>
      <c r="LF90" s="13">
        <f t="shared" si="307"/>
        <v>2.9088866207511728E-2</v>
      </c>
      <c r="LG90" s="13">
        <f t="shared" si="308"/>
        <v>0.29057989038605037</v>
      </c>
      <c r="LH90" s="13">
        <f t="shared" si="309"/>
        <v>0.40514705251691813</v>
      </c>
      <c r="LI90" s="13">
        <f t="shared" si="310"/>
        <v>0.18332246914427358</v>
      </c>
      <c r="LJ90" s="13">
        <f t="shared" si="311"/>
        <v>9.1861721745246205E-2</v>
      </c>
      <c r="LK90" s="17" t="e">
        <v>#N/A</v>
      </c>
      <c r="LL90" s="17" t="e">
        <v>#N/A</v>
      </c>
      <c r="LM90" s="13" t="e">
        <f t="shared" si="348"/>
        <v>#N/A</v>
      </c>
      <c r="LN90" s="27" t="e">
        <v>#N/A</v>
      </c>
      <c r="LO90" s="27" t="e">
        <v>#N/A</v>
      </c>
      <c r="LP90" s="27" t="e">
        <v>#N/A</v>
      </c>
      <c r="LQ90" s="27" t="e">
        <v>#N/A</v>
      </c>
      <c r="LR90" s="27" t="e">
        <v>#N/A</v>
      </c>
      <c r="LS90" s="11" t="e">
        <f t="shared" si="312"/>
        <v>#N/A</v>
      </c>
      <c r="LT90" s="11" t="e">
        <f t="shared" si="313"/>
        <v>#N/A</v>
      </c>
      <c r="LU90" s="11" t="e">
        <f t="shared" si="314"/>
        <v>#N/A</v>
      </c>
      <c r="LV90" s="11" t="e">
        <f t="shared" si="315"/>
        <v>#N/A</v>
      </c>
      <c r="LW90" s="11" t="e">
        <f t="shared" si="316"/>
        <v>#N/A</v>
      </c>
      <c r="LX90" s="25" t="e">
        <v>#N/A</v>
      </c>
      <c r="LY90" s="25" t="e">
        <v>#N/A</v>
      </c>
      <c r="LZ90" s="25" t="e">
        <v>#N/A</v>
      </c>
      <c r="MA90" s="25" t="e">
        <v>#N/A</v>
      </c>
      <c r="MB90" s="22" t="e">
        <v>#N/A</v>
      </c>
      <c r="MC90" s="22" t="e">
        <v>#N/A</v>
      </c>
      <c r="MD90" s="1">
        <v>365</v>
      </c>
      <c r="ME90" s="1">
        <v>244</v>
      </c>
      <c r="MF90" s="1">
        <v>121</v>
      </c>
      <c r="MG90" s="1">
        <v>0</v>
      </c>
      <c r="MH90" s="1">
        <v>0</v>
      </c>
      <c r="MI90" s="1">
        <v>0</v>
      </c>
      <c r="MJ90" s="11">
        <f t="shared" si="243"/>
        <v>0.66849315068493154</v>
      </c>
      <c r="MK90" s="11">
        <f t="shared" si="244"/>
        <v>0.33150684931506852</v>
      </c>
      <c r="ML90" s="11">
        <f t="shared" si="245"/>
        <v>0</v>
      </c>
      <c r="MM90" s="11">
        <f t="shared" si="246"/>
        <v>0</v>
      </c>
      <c r="MN90" s="11">
        <f t="shared" si="247"/>
        <v>0</v>
      </c>
      <c r="MO90" s="26" t="e">
        <v>#N/A</v>
      </c>
      <c r="MP90" s="26" t="e">
        <v>#N/A</v>
      </c>
      <c r="MQ90" s="26" t="e">
        <v>#N/A</v>
      </c>
      <c r="MR90" s="26" t="e">
        <v>#N/A</v>
      </c>
      <c r="MS90" s="9">
        <v>165907.49000020901</v>
      </c>
      <c r="MT90" s="9">
        <v>2355.5</v>
      </c>
      <c r="MU90" s="9">
        <v>0</v>
      </c>
      <c r="MV90" s="9">
        <v>8386989.6045000004</v>
      </c>
      <c r="MW90" s="9">
        <v>8555252.5945002008</v>
      </c>
      <c r="MX90" s="13">
        <v>6.1999999999999993E-2</v>
      </c>
      <c r="MY90" s="13">
        <v>0.10050000000000001</v>
      </c>
      <c r="MZ90" s="13">
        <v>0.1875</v>
      </c>
      <c r="NA90" s="13">
        <v>0.1275</v>
      </c>
      <c r="NB90" s="13">
        <v>0.33600000000000002</v>
      </c>
      <c r="NC90" s="8">
        <v>1680</v>
      </c>
      <c r="ND90" s="8">
        <v>2287</v>
      </c>
      <c r="NE90" s="8">
        <v>848</v>
      </c>
      <c r="NF90" s="8">
        <v>1018</v>
      </c>
      <c r="NG90" s="8">
        <v>2424</v>
      </c>
      <c r="NH90" s="38">
        <f t="shared" si="248"/>
        <v>0.20346372774615479</v>
      </c>
      <c r="NI90" s="38">
        <f t="shared" si="249"/>
        <v>0.27697711033062855</v>
      </c>
      <c r="NJ90" s="38">
        <f t="shared" si="250"/>
        <v>0.1027007387671067</v>
      </c>
      <c r="NK90" s="38">
        <f t="shared" si="251"/>
        <v>0.12328933026522951</v>
      </c>
      <c r="NL90" s="38">
        <f t="shared" si="252"/>
        <v>0.29356909289088046</v>
      </c>
      <c r="NM90" s="8">
        <v>954809</v>
      </c>
      <c r="NN90" s="8">
        <v>124678</v>
      </c>
      <c r="NO90" s="11">
        <f t="shared" si="253"/>
        <v>0.13057899538022788</v>
      </c>
      <c r="NP90" s="13">
        <v>0.20100000000000001</v>
      </c>
      <c r="NQ90" s="13">
        <v>0.33700000000000002</v>
      </c>
      <c r="NR90" s="13" t="e">
        <v>#N/A</v>
      </c>
      <c r="NS90" s="9">
        <v>790</v>
      </c>
      <c r="NT90" s="39">
        <v>81.900760000000005</v>
      </c>
      <c r="NU90" s="8">
        <v>2730</v>
      </c>
      <c r="NV90" s="16">
        <v>285.96269000000001</v>
      </c>
      <c r="NW90" s="8" t="e">
        <v>#N/A</v>
      </c>
      <c r="NX90" s="25" t="e">
        <v>#N/A</v>
      </c>
      <c r="NY90" s="39">
        <v>75.981103669999996</v>
      </c>
    </row>
    <row r="91" spans="1:389" x14ac:dyDescent="0.25">
      <c r="A91" s="3" t="s">
        <v>52</v>
      </c>
      <c r="B91" s="3" t="s">
        <v>7</v>
      </c>
      <c r="C91" s="3" t="s">
        <v>83</v>
      </c>
      <c r="D91" s="3" t="s">
        <v>99</v>
      </c>
      <c r="E91" s="3" t="s">
        <v>29</v>
      </c>
      <c r="F91" s="3" t="s">
        <v>30</v>
      </c>
      <c r="G91" s="3">
        <v>18097</v>
      </c>
      <c r="H91" s="3">
        <v>2020</v>
      </c>
      <c r="I91" s="3" t="str">
        <f t="shared" si="216"/>
        <v>Sum of 2020</v>
      </c>
      <c r="J91" s="8">
        <v>976706</v>
      </c>
      <c r="K91" s="8" t="e">
        <v>#N/A</v>
      </c>
      <c r="L91" s="8" t="e">
        <v>#N/A</v>
      </c>
      <c r="M91" s="8" t="e">
        <v>#N/A</v>
      </c>
      <c r="N91" s="8" t="e">
        <v>#N/A</v>
      </c>
      <c r="O91" s="8" t="e">
        <v>#N/A</v>
      </c>
      <c r="P91" s="13" t="e">
        <f t="shared" si="254"/>
        <v>#N/A</v>
      </c>
      <c r="Q91" s="13" t="e">
        <f t="shared" si="255"/>
        <v>#N/A</v>
      </c>
      <c r="R91" s="13" t="e">
        <f t="shared" si="256"/>
        <v>#N/A</v>
      </c>
      <c r="S91" s="13" t="e">
        <f t="shared" si="257"/>
        <v>#N/A</v>
      </c>
      <c r="T91" s="15" t="e">
        <v>#N/A</v>
      </c>
      <c r="U91" s="15" t="e">
        <v>#N/A</v>
      </c>
      <c r="V91" s="15" t="e">
        <v>#N/A</v>
      </c>
      <c r="W91" s="17" t="e">
        <v>#N/A</v>
      </c>
      <c r="X91" s="17" t="e">
        <v>#N/A</v>
      </c>
      <c r="Y91" s="17" t="e">
        <v>#N/A</v>
      </c>
      <c r="Z91" s="17" t="e">
        <v>#N/A</v>
      </c>
      <c r="AA91" s="17" t="e">
        <v>#N/A</v>
      </c>
      <c r="AB91" s="17" t="e">
        <v>#N/A</v>
      </c>
      <c r="AC91" s="17" t="e">
        <v>#N/A</v>
      </c>
      <c r="AD91" s="13" t="e">
        <f t="shared" si="203"/>
        <v>#N/A</v>
      </c>
      <c r="AE91" s="13" t="e">
        <f t="shared" si="204"/>
        <v>#N/A</v>
      </c>
      <c r="AF91" s="13" t="e">
        <f t="shared" si="205"/>
        <v>#N/A</v>
      </c>
      <c r="AG91" s="13" t="e">
        <f t="shared" si="206"/>
        <v>#N/A</v>
      </c>
      <c r="AH91" s="13" t="e">
        <f t="shared" si="207"/>
        <v>#N/A</v>
      </c>
      <c r="AI91" s="13" t="e">
        <f t="shared" si="208"/>
        <v>#N/A</v>
      </c>
      <c r="AJ91" s="13" t="e">
        <f t="shared" si="209"/>
        <v>#N/A</v>
      </c>
      <c r="AK91" s="17" t="e">
        <v>#N/A</v>
      </c>
      <c r="AL91" s="17" t="e">
        <v>#N/A</v>
      </c>
      <c r="AM91" s="17" t="e">
        <v>#N/A</v>
      </c>
      <c r="AN91" s="17" t="e">
        <v>#N/A</v>
      </c>
      <c r="AO91" s="17" t="e">
        <v>#N/A</v>
      </c>
      <c r="AP91" s="13" t="e">
        <f t="shared" si="258"/>
        <v>#N/A</v>
      </c>
      <c r="AQ91" s="13" t="e">
        <f t="shared" si="317"/>
        <v>#N/A</v>
      </c>
      <c r="AR91" s="13" t="e">
        <f t="shared" si="318"/>
        <v>#N/A</v>
      </c>
      <c r="AS91" s="13" t="e">
        <f t="shared" si="319"/>
        <v>#N/A</v>
      </c>
      <c r="AT91" s="19" t="e">
        <v>#N/A</v>
      </c>
      <c r="AU91" s="17" t="e">
        <v>#N/A</v>
      </c>
      <c r="AV91" s="17" t="e">
        <v>#N/A</v>
      </c>
      <c r="AW91" s="17" t="e">
        <v>#N/A</v>
      </c>
      <c r="AX91" s="17" t="e">
        <v>#N/A</v>
      </c>
      <c r="AY91" s="17" t="e">
        <v>#N/A</v>
      </c>
      <c r="AZ91" s="17" t="e">
        <v>#N/A</v>
      </c>
      <c r="BA91" s="13" t="e">
        <f t="shared" si="320"/>
        <v>#N/A</v>
      </c>
      <c r="BB91" s="13" t="e">
        <f t="shared" si="321"/>
        <v>#N/A</v>
      </c>
      <c r="BC91" s="13" t="e">
        <f t="shared" si="322"/>
        <v>#N/A</v>
      </c>
      <c r="BD91" s="13" t="e">
        <f t="shared" si="323"/>
        <v>#N/A</v>
      </c>
      <c r="BE91" s="13" t="e">
        <f t="shared" si="324"/>
        <v>#N/A</v>
      </c>
      <c r="BF91" s="13" t="e">
        <f t="shared" si="210"/>
        <v>#N/A</v>
      </c>
      <c r="BG91" s="17" t="e">
        <v>#N/A</v>
      </c>
      <c r="BH91" s="17" t="e">
        <v>#N/A</v>
      </c>
      <c r="BI91" s="17" t="e">
        <v>#N/A</v>
      </c>
      <c r="BJ91" s="17" t="e">
        <v>#N/A</v>
      </c>
      <c r="BK91" s="17" t="e">
        <v>#N/A</v>
      </c>
      <c r="BL91" s="17" t="e">
        <v>#N/A</v>
      </c>
      <c r="BM91" s="13" t="e">
        <f t="shared" si="259"/>
        <v>#N/A</v>
      </c>
      <c r="BN91" s="13" t="e">
        <f t="shared" si="325"/>
        <v>#N/A</v>
      </c>
      <c r="BO91" s="13" t="e">
        <f t="shared" si="326"/>
        <v>#N/A</v>
      </c>
      <c r="BP91" s="13" t="e">
        <f t="shared" si="327"/>
        <v>#N/A</v>
      </c>
      <c r="BQ91" s="13" t="e">
        <f t="shared" si="328"/>
        <v>#N/A</v>
      </c>
      <c r="BR91" s="13" t="e">
        <f t="shared" si="217"/>
        <v>#N/A</v>
      </c>
      <c r="BS91" s="17" t="e">
        <v>#N/A</v>
      </c>
      <c r="BT91" s="17" t="e">
        <v>#N/A</v>
      </c>
      <c r="BU91" s="17" t="e">
        <v>#N/A</v>
      </c>
      <c r="BV91" s="17" t="e">
        <v>#N/A</v>
      </c>
      <c r="BW91" s="13" t="e">
        <f t="shared" si="260"/>
        <v>#N/A</v>
      </c>
      <c r="BX91" s="13" t="e">
        <f t="shared" si="329"/>
        <v>#N/A</v>
      </c>
      <c r="BY91" s="13" t="e">
        <f t="shared" si="330"/>
        <v>#N/A</v>
      </c>
      <c r="BZ91" s="13" t="e">
        <f t="shared" si="331"/>
        <v>#N/A</v>
      </c>
      <c r="CA91" s="13" t="e">
        <f t="shared" si="261"/>
        <v>#N/A</v>
      </c>
      <c r="CB91" s="8" t="e">
        <v>#N/A</v>
      </c>
      <c r="CC91" s="8" t="e">
        <v>#N/A</v>
      </c>
      <c r="CD91" s="13" t="e">
        <f t="shared" si="262"/>
        <v>#N/A</v>
      </c>
      <c r="CE91" s="8" t="e">
        <v>#N/A</v>
      </c>
      <c r="CF91" s="8" t="e">
        <v>#N/A</v>
      </c>
      <c r="CG91" s="13" t="e">
        <f t="shared" si="263"/>
        <v>#N/A</v>
      </c>
      <c r="CH91" s="5" t="e">
        <v>#N/A</v>
      </c>
      <c r="CI91" s="5" t="e">
        <f>CH91*VLOOKUP(H91,'R-CPI-U-RS'!$A$44:$O$54,15,FALSE)</f>
        <v>#N/A</v>
      </c>
      <c r="CJ91" s="5">
        <v>99692169</v>
      </c>
      <c r="CK91" s="5">
        <v>94330001</v>
      </c>
      <c r="CL91" s="9">
        <v>23484</v>
      </c>
      <c r="CM91" s="9">
        <v>11079</v>
      </c>
      <c r="CN91" s="9">
        <v>4215</v>
      </c>
      <c r="CO91" s="9">
        <v>3292</v>
      </c>
      <c r="CP91" s="9">
        <v>2875</v>
      </c>
      <c r="CQ91" s="9">
        <v>1104</v>
      </c>
      <c r="CR91" s="9">
        <v>642</v>
      </c>
      <c r="CS91" s="9">
        <v>312</v>
      </c>
      <c r="CT91" s="20">
        <v>30494237000</v>
      </c>
      <c r="CU91" s="20">
        <f>CT91*VLOOKUP(H91,'R-CPI-U-RS'!$A$44:$P$54,16,FALSE)</f>
        <v>35979676166.228989</v>
      </c>
      <c r="CV91" s="9">
        <v>1908</v>
      </c>
      <c r="CW91" s="9" t="e">
        <v>#N/A</v>
      </c>
      <c r="CX91" s="9" t="e">
        <v>#N/A</v>
      </c>
      <c r="CY91" s="9" t="e">
        <v>#N/A</v>
      </c>
      <c r="CZ91" s="9" t="e">
        <v>#N/A</v>
      </c>
      <c r="DA91" s="11" t="e">
        <f t="shared" si="264"/>
        <v>#N/A</v>
      </c>
      <c r="DB91" s="11" t="e">
        <f t="shared" si="265"/>
        <v>#N/A</v>
      </c>
      <c r="DC91" s="11" t="e">
        <f t="shared" si="266"/>
        <v>#N/A</v>
      </c>
      <c r="DD91" s="11" t="e">
        <f t="shared" si="267"/>
        <v>#N/A</v>
      </c>
      <c r="DE91" s="9">
        <v>531508</v>
      </c>
      <c r="DF91" s="9">
        <v>456901</v>
      </c>
      <c r="DG91" s="9">
        <v>50</v>
      </c>
      <c r="DH91" s="9">
        <v>157</v>
      </c>
      <c r="DI91" s="9">
        <v>1628</v>
      </c>
      <c r="DJ91" s="9">
        <v>31584</v>
      </c>
      <c r="DK91" s="9">
        <v>40923</v>
      </c>
      <c r="DL91" s="9">
        <v>31042</v>
      </c>
      <c r="DM91" s="9">
        <v>47070</v>
      </c>
      <c r="DN91" s="9">
        <v>36859</v>
      </c>
      <c r="DO91" s="9">
        <v>15068</v>
      </c>
      <c r="DP91" s="9">
        <v>25246</v>
      </c>
      <c r="DQ91" s="9">
        <v>12868</v>
      </c>
      <c r="DR91" s="9">
        <v>39624</v>
      </c>
      <c r="DS91" s="9">
        <v>14639</v>
      </c>
      <c r="DT91" s="9">
        <v>41459</v>
      </c>
      <c r="DU91" s="9">
        <v>14152</v>
      </c>
      <c r="DV91" s="9">
        <v>93372</v>
      </c>
      <c r="DW91" s="9">
        <v>10153</v>
      </c>
      <c r="DX91" s="9">
        <v>49546</v>
      </c>
      <c r="DY91" s="9">
        <v>26041</v>
      </c>
      <c r="DZ91" s="9">
        <v>27</v>
      </c>
      <c r="EA91" s="9">
        <f t="shared" si="336"/>
        <v>72714</v>
      </c>
      <c r="EB91" s="9">
        <f t="shared" si="337"/>
        <v>38114</v>
      </c>
      <c r="EC91" s="9">
        <f t="shared" si="338"/>
        <v>95722</v>
      </c>
      <c r="ED91" s="9">
        <f t="shared" si="339"/>
        <v>107524</v>
      </c>
      <c r="EE91" s="9">
        <f t="shared" si="340"/>
        <v>116599</v>
      </c>
      <c r="EF91" s="9">
        <f t="shared" si="341"/>
        <v>100835</v>
      </c>
      <c r="EG91" s="11">
        <f t="shared" si="342"/>
        <v>0.13680697186119495</v>
      </c>
      <c r="EH91" s="11">
        <f t="shared" si="343"/>
        <v>7.1709174650240445E-2</v>
      </c>
      <c r="EI91" s="11">
        <f t="shared" si="344"/>
        <v>0.18009512556725393</v>
      </c>
      <c r="EJ91" s="11">
        <f t="shared" si="345"/>
        <v>0.20229987130955696</v>
      </c>
      <c r="EK91" s="11">
        <f t="shared" si="346"/>
        <v>0.2193739322832394</v>
      </c>
      <c r="EL91" s="11">
        <f t="shared" si="347"/>
        <v>0.18971492432851433</v>
      </c>
      <c r="EM91" s="9" t="e">
        <v>#N/A</v>
      </c>
      <c r="EN91" s="9" t="e">
        <v>#N/A</v>
      </c>
      <c r="EO91" s="14" t="e">
        <f t="shared" si="268"/>
        <v>#N/A</v>
      </c>
      <c r="EP91" s="9">
        <v>497183</v>
      </c>
      <c r="EQ91" s="9">
        <v>456901</v>
      </c>
      <c r="ER91" s="11">
        <f t="shared" si="218"/>
        <v>8.1020469324172381E-2</v>
      </c>
      <c r="ES91" s="9">
        <v>67948</v>
      </c>
      <c r="ET91" s="9" t="e">
        <v>#N/A</v>
      </c>
      <c r="EU91" s="9" t="e">
        <v>#N/A</v>
      </c>
      <c r="EV91" s="9" t="e">
        <v>#N/A</v>
      </c>
      <c r="EW91" s="9" t="e">
        <v>#N/A</v>
      </c>
      <c r="EX91" s="9" t="e">
        <v>#N/A</v>
      </c>
      <c r="EY91" s="9" t="e">
        <v>#N/A</v>
      </c>
      <c r="EZ91" s="13" t="e">
        <f t="shared" si="269"/>
        <v>#N/A</v>
      </c>
      <c r="FA91" s="13" t="e">
        <f t="shared" si="270"/>
        <v>#N/A</v>
      </c>
      <c r="FB91" s="13" t="e">
        <f t="shared" si="271"/>
        <v>#N/A</v>
      </c>
      <c r="FC91" s="13" t="e">
        <f t="shared" si="272"/>
        <v>#N/A</v>
      </c>
      <c r="FD91" s="13" t="e">
        <f t="shared" si="273"/>
        <v>#N/A</v>
      </c>
      <c r="FE91" s="13" t="e">
        <f t="shared" si="274"/>
        <v>#N/A</v>
      </c>
      <c r="FF91" s="9">
        <v>156</v>
      </c>
      <c r="FG91" s="9">
        <v>52885</v>
      </c>
      <c r="FH91" s="9">
        <v>42</v>
      </c>
      <c r="FI91" s="9">
        <v>90279</v>
      </c>
      <c r="FJ91" s="9">
        <v>488</v>
      </c>
      <c r="FK91" s="9">
        <f t="shared" si="219"/>
        <v>53041</v>
      </c>
      <c r="FL91" s="9">
        <f t="shared" si="220"/>
        <v>90321</v>
      </c>
      <c r="FM91" s="9">
        <f t="shared" si="221"/>
        <v>488</v>
      </c>
      <c r="FN91" s="9">
        <v>325890</v>
      </c>
      <c r="FO91" s="9">
        <v>148965</v>
      </c>
      <c r="FP91" s="9">
        <v>292592</v>
      </c>
      <c r="FQ91" s="9">
        <f t="shared" si="222"/>
        <v>176925</v>
      </c>
      <c r="FR91" s="8" t="e">
        <v>#N/A</v>
      </c>
      <c r="FS91" s="8" t="e">
        <v>#N/A</v>
      </c>
      <c r="FT91" s="13" t="e">
        <f t="shared" si="275"/>
        <v>#N/A</v>
      </c>
      <c r="FU91" s="8" t="e">
        <v>#N/A</v>
      </c>
      <c r="FV91" s="8" t="e">
        <v>#N/A</v>
      </c>
      <c r="FW91" s="8" t="e">
        <v>#N/A</v>
      </c>
      <c r="FX91" s="13" t="e">
        <f t="shared" si="276"/>
        <v>#N/A</v>
      </c>
      <c r="FY91" s="13" t="e">
        <f t="shared" si="277"/>
        <v>#N/A</v>
      </c>
      <c r="FZ91" s="17" t="e">
        <v>#N/A</v>
      </c>
      <c r="GA91" s="17" t="e">
        <v>#N/A</v>
      </c>
      <c r="GB91" s="17" t="e">
        <v>#N/A</v>
      </c>
      <c r="GC91" s="17" t="e">
        <v>#N/A</v>
      </c>
      <c r="GD91" s="17" t="e">
        <v>#N/A</v>
      </c>
      <c r="GE91" s="13" t="e">
        <f t="shared" si="223"/>
        <v>#N/A</v>
      </c>
      <c r="GF91" s="13" t="e">
        <f t="shared" si="224"/>
        <v>#N/A</v>
      </c>
      <c r="GG91" s="13" t="e">
        <f t="shared" si="225"/>
        <v>#N/A</v>
      </c>
      <c r="GH91" s="13" t="e">
        <f t="shared" si="226"/>
        <v>#N/A</v>
      </c>
      <c r="GI91" s="13" t="e">
        <f t="shared" si="227"/>
        <v>#N/A</v>
      </c>
      <c r="GJ91" t="e">
        <v>#N/A</v>
      </c>
      <c r="GK91" s="8" t="e">
        <v>#N/A</v>
      </c>
      <c r="GL91" s="8" t="e">
        <v>#N/A</v>
      </c>
      <c r="GM91" s="8" t="e">
        <v>#N/A</v>
      </c>
      <c r="GN91" s="8" t="e">
        <v>#N/A</v>
      </c>
      <c r="GO91" s="8" t="e">
        <v>#N/A</v>
      </c>
      <c r="GP91" s="13" t="e">
        <f t="shared" si="278"/>
        <v>#N/A</v>
      </c>
      <c r="GQ91" s="13" t="e">
        <f t="shared" si="279"/>
        <v>#N/A</v>
      </c>
      <c r="GR91" s="13" t="e">
        <f t="shared" si="280"/>
        <v>#N/A</v>
      </c>
      <c r="GS91" s="13" t="e">
        <f t="shared" si="281"/>
        <v>#N/A</v>
      </c>
      <c r="GT91" s="13" t="e">
        <f t="shared" si="282"/>
        <v>#N/A</v>
      </c>
      <c r="GU91" s="21">
        <v>159145.01817761699</v>
      </c>
      <c r="GV91" s="21">
        <f>GU91*VLOOKUP(H91,'R-CPI-U-RS'!$A$44:$O$54,15,FALSE)</f>
        <v>193289.31435700593</v>
      </c>
      <c r="GW91" s="9">
        <v>1209</v>
      </c>
      <c r="GX91" s="9">
        <v>34</v>
      </c>
      <c r="GY91" s="9">
        <v>94</v>
      </c>
      <c r="GZ91" s="9">
        <v>1007</v>
      </c>
      <c r="HA91" s="9">
        <f t="shared" si="228"/>
        <v>1135</v>
      </c>
      <c r="HB91" s="8" t="e">
        <v>#N/A</v>
      </c>
      <c r="HC91" s="8" t="e">
        <v>#N/A</v>
      </c>
      <c r="HD91" s="8" t="e">
        <v>#N/A</v>
      </c>
      <c r="HE91" s="8" t="e">
        <v>#N/A</v>
      </c>
      <c r="HF91" s="8" t="e">
        <v>#N/A</v>
      </c>
      <c r="HG91" s="13" t="e">
        <f t="shared" si="283"/>
        <v>#N/A</v>
      </c>
      <c r="HH91" s="13" t="e">
        <f t="shared" si="332"/>
        <v>#N/A</v>
      </c>
      <c r="HI91" s="13" t="e">
        <f t="shared" si="333"/>
        <v>#N/A</v>
      </c>
      <c r="HJ91" s="13" t="e">
        <f t="shared" si="334"/>
        <v>#N/A</v>
      </c>
      <c r="HK91" s="13" t="e">
        <f t="shared" si="335"/>
        <v>#N/A</v>
      </c>
      <c r="HL91" s="5" t="e">
        <v>#N/A</v>
      </c>
      <c r="HM91" s="5" t="e">
        <f>HL91*VLOOKUP(H91,'R-CPI-U-RS'!$A$44:$O$54,15,FALSE)</f>
        <v>#N/A</v>
      </c>
      <c r="HN91" s="17" t="e">
        <v>#N/A</v>
      </c>
      <c r="HO91" s="17" t="e">
        <v>#N/A</v>
      </c>
      <c r="HP91" s="17" t="e">
        <v>#N/A</v>
      </c>
      <c r="HQ91" s="17" t="e">
        <v>#N/A</v>
      </c>
      <c r="HR91" s="17" t="e">
        <v>#N/A</v>
      </c>
      <c r="HS91" s="17" t="e">
        <v>#N/A</v>
      </c>
      <c r="HT91" s="13" t="e">
        <f t="shared" si="284"/>
        <v>#N/A</v>
      </c>
      <c r="HU91" s="13" t="e">
        <f t="shared" si="285"/>
        <v>#N/A</v>
      </c>
      <c r="HV91" s="13" t="e">
        <f t="shared" si="286"/>
        <v>#N/A</v>
      </c>
      <c r="HW91" s="13" t="e">
        <f t="shared" si="287"/>
        <v>#N/A</v>
      </c>
      <c r="HX91" s="13" t="e">
        <f t="shared" si="288"/>
        <v>#N/A</v>
      </c>
      <c r="HY91" s="13" t="e">
        <f t="shared" si="289"/>
        <v>#N/A</v>
      </c>
      <c r="HZ91" s="13" t="e">
        <v>#N/A</v>
      </c>
      <c r="IA91" s="17" t="e">
        <v>#N/A</v>
      </c>
      <c r="IB91" s="17" t="e">
        <v>#N/A</v>
      </c>
      <c r="IC91" s="17" t="e">
        <v>#N/A</v>
      </c>
      <c r="ID91" s="17" t="e">
        <v>#N/A</v>
      </c>
      <c r="IE91" s="17" t="e">
        <v>#N/A</v>
      </c>
      <c r="IF91" s="17" t="e">
        <v>#N/A</v>
      </c>
      <c r="IG91" s="13" t="e">
        <f t="shared" si="290"/>
        <v>#N/A</v>
      </c>
      <c r="IH91" s="13" t="e">
        <f t="shared" si="291"/>
        <v>#N/A</v>
      </c>
      <c r="II91" s="13" t="e">
        <f t="shared" si="292"/>
        <v>#N/A</v>
      </c>
      <c r="IJ91" s="13" t="e">
        <f t="shared" si="293"/>
        <v>#N/A</v>
      </c>
      <c r="IK91" s="13" t="e">
        <f t="shared" si="294"/>
        <v>#N/A</v>
      </c>
      <c r="IL91" s="13" t="e">
        <f t="shared" si="295"/>
        <v>#N/A</v>
      </c>
      <c r="IM91" s="13" t="e">
        <v>#N/A</v>
      </c>
      <c r="IN91" s="17" t="e">
        <v>#N/A</v>
      </c>
      <c r="IO91" s="17" t="e">
        <v>#N/A</v>
      </c>
      <c r="IP91" s="17" t="e">
        <v>#N/A</v>
      </c>
      <c r="IQ91" s="17" t="e">
        <v>#N/A</v>
      </c>
      <c r="IR91" s="17" t="e">
        <v>#N/A</v>
      </c>
      <c r="IS91" s="17" t="e">
        <v>#N/A</v>
      </c>
      <c r="IT91" s="17" t="e">
        <v>#N/A</v>
      </c>
      <c r="IU91" s="13" t="e">
        <f t="shared" si="296"/>
        <v>#N/A</v>
      </c>
      <c r="IV91" s="13" t="e">
        <f t="shared" si="297"/>
        <v>#N/A</v>
      </c>
      <c r="IW91" s="13" t="e">
        <f t="shared" si="298"/>
        <v>#N/A</v>
      </c>
      <c r="IX91" s="13" t="e">
        <f t="shared" si="299"/>
        <v>#N/A</v>
      </c>
      <c r="IY91" s="13" t="e">
        <f t="shared" si="300"/>
        <v>#N/A</v>
      </c>
      <c r="IZ91" s="13" t="e">
        <f t="shared" si="301"/>
        <v>#N/A</v>
      </c>
      <c r="JA91" s="17" t="e">
        <v>#N/A</v>
      </c>
      <c r="JB91" s="17" t="e">
        <v>#N/A</v>
      </c>
      <c r="JC91" s="17" t="e">
        <v>#N/A</v>
      </c>
      <c r="JD91" s="17" t="e">
        <v>#N/A</v>
      </c>
      <c r="JE91" s="17" t="e">
        <v>#N/A</v>
      </c>
      <c r="JF91" s="17" t="e">
        <v>#N/A</v>
      </c>
      <c r="JG91" s="17" t="e">
        <v>#N/A</v>
      </c>
      <c r="JH91" s="13" t="e">
        <f t="shared" si="229"/>
        <v>#N/A</v>
      </c>
      <c r="JI91" s="13" t="e">
        <f t="shared" si="230"/>
        <v>#N/A</v>
      </c>
      <c r="JJ91" s="13" t="e">
        <f t="shared" si="231"/>
        <v>#N/A</v>
      </c>
      <c r="JK91" s="13" t="e">
        <f t="shared" si="232"/>
        <v>#N/A</v>
      </c>
      <c r="JL91" s="13" t="e">
        <f t="shared" si="233"/>
        <v>#N/A</v>
      </c>
      <c r="JM91" s="13" t="e">
        <f t="shared" si="234"/>
        <v>#N/A</v>
      </c>
      <c r="JN91" s="1">
        <v>146</v>
      </c>
      <c r="JO91" s="1">
        <v>80</v>
      </c>
      <c r="JP91" s="1">
        <v>19</v>
      </c>
      <c r="JQ91" s="1">
        <v>40</v>
      </c>
      <c r="JR91" s="1">
        <v>6</v>
      </c>
      <c r="JS91" s="1">
        <v>1</v>
      </c>
      <c r="JT91" s="11">
        <f t="shared" si="235"/>
        <v>0.54794520547945202</v>
      </c>
      <c r="JU91" s="11">
        <f t="shared" si="236"/>
        <v>0.13013698630136986</v>
      </c>
      <c r="JV91" s="11">
        <f t="shared" si="237"/>
        <v>0.27397260273972601</v>
      </c>
      <c r="JW91" s="11">
        <f t="shared" si="238"/>
        <v>4.1095890410958902E-2</v>
      </c>
      <c r="JX91" s="11">
        <f t="shared" si="239"/>
        <v>6.8493150684931503E-3</v>
      </c>
      <c r="JY91" s="29">
        <f>(JN91/J91)*100000</f>
        <v>14.948203451192068</v>
      </c>
      <c r="JZ91" s="9">
        <v>4727232</v>
      </c>
      <c r="KA91" s="9"/>
      <c r="KB91" s="9">
        <v>167217</v>
      </c>
      <c r="KC91" s="9"/>
      <c r="KD91" s="9">
        <v>1013324</v>
      </c>
      <c r="KE91" s="9"/>
      <c r="KF91" s="9"/>
      <c r="KG91" s="9"/>
      <c r="KH91" s="9">
        <f t="shared" si="240"/>
        <v>0</v>
      </c>
      <c r="KI91" s="9">
        <f t="shared" si="241"/>
        <v>167217</v>
      </c>
      <c r="KJ91" s="9">
        <f t="shared" si="242"/>
        <v>5907773</v>
      </c>
      <c r="KK91" t="e">
        <v>#N/A</v>
      </c>
      <c r="KL91" s="8" t="e">
        <v>#N/A</v>
      </c>
      <c r="KM91" s="8" t="e">
        <v>#N/A</v>
      </c>
      <c r="KN91" s="8" t="e">
        <v>#N/A</v>
      </c>
      <c r="KO91" s="8" t="e">
        <v>#N/A</v>
      </c>
      <c r="KP91" s="8" t="e">
        <v>#N/A</v>
      </c>
      <c r="KQ91" s="8" t="e">
        <v>#N/A</v>
      </c>
      <c r="KR91" s="8" t="e">
        <v>#N/A</v>
      </c>
      <c r="KS91" s="8" t="e">
        <v>#N/A</v>
      </c>
      <c r="KT91" s="13" t="e">
        <f t="shared" si="302"/>
        <v>#N/A</v>
      </c>
      <c r="KU91" s="13" t="e">
        <f t="shared" si="303"/>
        <v>#N/A</v>
      </c>
      <c r="KV91" s="13" t="e">
        <f t="shared" si="304"/>
        <v>#N/A</v>
      </c>
      <c r="KW91" s="13" t="e">
        <f t="shared" si="305"/>
        <v>#N/A</v>
      </c>
      <c r="KX91" s="17" t="e">
        <v>#N/A</v>
      </c>
      <c r="KY91" s="15" t="e">
        <f t="shared" si="306"/>
        <v>#N/A</v>
      </c>
      <c r="KZ91" s="8" t="e">
        <v>#N/A</v>
      </c>
      <c r="LA91" s="8" t="e">
        <v>#N/A</v>
      </c>
      <c r="LB91" s="8" t="e">
        <v>#N/A</v>
      </c>
      <c r="LC91" s="8" t="e">
        <v>#N/A</v>
      </c>
      <c r="LD91" s="8" t="e">
        <v>#N/A</v>
      </c>
      <c r="LE91" s="8" t="e">
        <v>#N/A</v>
      </c>
      <c r="LF91" s="13" t="e">
        <f t="shared" si="307"/>
        <v>#N/A</v>
      </c>
      <c r="LG91" s="13" t="e">
        <f t="shared" si="308"/>
        <v>#N/A</v>
      </c>
      <c r="LH91" s="13" t="e">
        <f t="shared" si="309"/>
        <v>#N/A</v>
      </c>
      <c r="LI91" s="13" t="e">
        <f t="shared" si="310"/>
        <v>#N/A</v>
      </c>
      <c r="LJ91" s="13" t="e">
        <f t="shared" si="311"/>
        <v>#N/A</v>
      </c>
      <c r="LK91" s="17" t="e">
        <v>#N/A</v>
      </c>
      <c r="LL91" s="17" t="e">
        <v>#N/A</v>
      </c>
      <c r="LM91" s="13" t="e">
        <f t="shared" si="348"/>
        <v>#N/A</v>
      </c>
      <c r="LN91" s="27" t="e">
        <v>#N/A</v>
      </c>
      <c r="LO91" s="27" t="e">
        <v>#N/A</v>
      </c>
      <c r="LP91" s="27" t="e">
        <v>#N/A</v>
      </c>
      <c r="LQ91" s="27" t="e">
        <v>#N/A</v>
      </c>
      <c r="LR91" s="27" t="e">
        <v>#N/A</v>
      </c>
      <c r="LS91" s="11" t="e">
        <f t="shared" si="312"/>
        <v>#N/A</v>
      </c>
      <c r="LT91" s="11" t="e">
        <f t="shared" si="313"/>
        <v>#N/A</v>
      </c>
      <c r="LU91" s="11" t="e">
        <f t="shared" si="314"/>
        <v>#N/A</v>
      </c>
      <c r="LV91" s="11" t="e">
        <f t="shared" si="315"/>
        <v>#N/A</v>
      </c>
      <c r="LW91" s="11" t="e">
        <f t="shared" si="316"/>
        <v>#N/A</v>
      </c>
      <c r="LX91" s="25">
        <v>396.61011651690001</v>
      </c>
      <c r="LY91" s="25">
        <v>354.38471241029998</v>
      </c>
      <c r="LZ91" s="25">
        <v>42.225404106600003</v>
      </c>
      <c r="MA91" s="25">
        <v>2463.8882350807598</v>
      </c>
      <c r="MB91" s="22">
        <v>0.89353422328852605</v>
      </c>
      <c r="MC91" s="22">
        <v>0.99120551205839502</v>
      </c>
      <c r="MD91" s="1">
        <v>366</v>
      </c>
      <c r="ME91" s="1">
        <v>229</v>
      </c>
      <c r="MF91" s="1">
        <v>137</v>
      </c>
      <c r="MG91" s="1">
        <v>0</v>
      </c>
      <c r="MH91" s="1">
        <v>0</v>
      </c>
      <c r="MI91" s="1">
        <v>0</v>
      </c>
      <c r="MJ91" s="11">
        <f t="shared" si="243"/>
        <v>0.62568306010928965</v>
      </c>
      <c r="MK91" s="11">
        <f t="shared" si="244"/>
        <v>0.37431693989071041</v>
      </c>
      <c r="ML91" s="11">
        <f t="shared" si="245"/>
        <v>0</v>
      </c>
      <c r="MM91" s="11">
        <f t="shared" si="246"/>
        <v>0</v>
      </c>
      <c r="MN91" s="11">
        <f t="shared" si="247"/>
        <v>0</v>
      </c>
      <c r="MO91" s="26" t="e">
        <v>#N/A</v>
      </c>
      <c r="MP91" s="26" t="e">
        <v>#N/A</v>
      </c>
      <c r="MQ91" s="26" t="e">
        <v>#N/A</v>
      </c>
      <c r="MR91" s="26" t="e">
        <v>#N/A</v>
      </c>
      <c r="MS91" s="9">
        <v>173396.555000219</v>
      </c>
      <c r="MT91" s="9">
        <v>2225.2530000000002</v>
      </c>
      <c r="MU91" s="9">
        <v>0</v>
      </c>
      <c r="MV91" s="9">
        <v>10658990.653200001</v>
      </c>
      <c r="MW91" s="9">
        <v>10834612.4612002</v>
      </c>
      <c r="MX91" s="13">
        <v>6.6500000000000004E-2</v>
      </c>
      <c r="MY91" s="13">
        <v>0.109</v>
      </c>
      <c r="MZ91" s="13">
        <v>0.214</v>
      </c>
      <c r="NA91" s="13">
        <v>0.12050000000000001</v>
      </c>
      <c r="NB91" s="13">
        <v>0.3795</v>
      </c>
      <c r="NC91" s="8">
        <v>1704</v>
      </c>
      <c r="ND91" s="8">
        <v>2285</v>
      </c>
      <c r="NE91" s="8">
        <v>825</v>
      </c>
      <c r="NF91" s="8">
        <v>1376</v>
      </c>
      <c r="NG91" s="8">
        <v>4097</v>
      </c>
      <c r="NH91" s="38">
        <f t="shared" si="248"/>
        <v>0.16564596092155148</v>
      </c>
      <c r="NI91" s="38">
        <f t="shared" si="249"/>
        <v>0.22212501215125888</v>
      </c>
      <c r="NJ91" s="38">
        <f t="shared" si="250"/>
        <v>8.0198308544765243E-2</v>
      </c>
      <c r="NK91" s="38">
        <f t="shared" si="251"/>
        <v>0.13376105764557208</v>
      </c>
      <c r="NL91" s="38">
        <f t="shared" si="252"/>
        <v>0.39826966073685233</v>
      </c>
      <c r="NM91" s="8" t="e">
        <v>#N/A</v>
      </c>
      <c r="NN91" s="8" t="e">
        <v>#N/A</v>
      </c>
      <c r="NO91" s="11" t="e">
        <f t="shared" si="253"/>
        <v>#N/A</v>
      </c>
      <c r="NP91" s="13">
        <v>0.22800000000000001</v>
      </c>
      <c r="NQ91" s="13">
        <v>0.28999999999999998</v>
      </c>
      <c r="NR91" s="13" t="e">
        <v>#N/A</v>
      </c>
      <c r="NS91" s="9">
        <v>795</v>
      </c>
      <c r="NT91" s="39">
        <v>82.282550000000001</v>
      </c>
      <c r="NU91" s="8">
        <v>2906</v>
      </c>
      <c r="NV91" s="16">
        <v>301.27039000000002</v>
      </c>
      <c r="NW91" s="8" t="e">
        <v>#N/A</v>
      </c>
      <c r="NX91" s="25" t="e">
        <v>#N/A</v>
      </c>
      <c r="NY91" s="39" t="e">
        <v>#N/A</v>
      </c>
    </row>
    <row r="92" spans="1:389" x14ac:dyDescent="0.25">
      <c r="A92" s="3" t="s">
        <v>52</v>
      </c>
      <c r="B92" s="3" t="s">
        <v>7</v>
      </c>
      <c r="C92" s="3" t="s">
        <v>83</v>
      </c>
      <c r="D92" s="3" t="s">
        <v>99</v>
      </c>
      <c r="E92" s="3" t="s">
        <v>29</v>
      </c>
      <c r="F92" s="3" t="s">
        <v>30</v>
      </c>
      <c r="G92" s="3">
        <v>18097</v>
      </c>
      <c r="H92" s="3">
        <v>2021</v>
      </c>
      <c r="I92" s="3" t="str">
        <f t="shared" si="216"/>
        <v>Sum of 2021</v>
      </c>
      <c r="J92" s="8">
        <v>971682</v>
      </c>
      <c r="K92" s="8">
        <v>971102</v>
      </c>
      <c r="L92" s="8">
        <v>240146</v>
      </c>
      <c r="M92" s="8">
        <v>251830</v>
      </c>
      <c r="N92" s="8">
        <v>352350</v>
      </c>
      <c r="O92" s="8">
        <v>126776</v>
      </c>
      <c r="P92" s="13">
        <f t="shared" si="254"/>
        <v>0.24729225148336631</v>
      </c>
      <c r="Q92" s="13">
        <f t="shared" si="255"/>
        <v>0.25932394331388464</v>
      </c>
      <c r="R92" s="13">
        <f t="shared" si="256"/>
        <v>0.36283521195507784</v>
      </c>
      <c r="S92" s="13">
        <f t="shared" si="257"/>
        <v>0.13054859324767121</v>
      </c>
      <c r="T92" s="15">
        <v>34.5</v>
      </c>
      <c r="U92" s="15">
        <v>33.299999999999997</v>
      </c>
      <c r="V92" s="15">
        <v>35.5</v>
      </c>
      <c r="W92" s="17">
        <v>503508</v>
      </c>
      <c r="X92" s="17">
        <v>265492</v>
      </c>
      <c r="Y92" s="17">
        <v>37580</v>
      </c>
      <c r="Z92" s="17">
        <v>7636</v>
      </c>
      <c r="AA92" s="17">
        <v>46727</v>
      </c>
      <c r="AB92" s="17">
        <v>110159</v>
      </c>
      <c r="AC92" s="17">
        <v>467594</v>
      </c>
      <c r="AD92" s="13">
        <f t="shared" si="203"/>
        <v>0.51849136342011448</v>
      </c>
      <c r="AE92" s="13">
        <f t="shared" si="204"/>
        <v>0.27339249635980567</v>
      </c>
      <c r="AF92" s="13">
        <f t="shared" si="205"/>
        <v>3.8698303576761246E-2</v>
      </c>
      <c r="AG92" s="13">
        <f t="shared" si="206"/>
        <v>7.8632316687639401E-3</v>
      </c>
      <c r="AH92" s="13">
        <f t="shared" si="207"/>
        <v>4.8117499500567394E-2</v>
      </c>
      <c r="AI92" s="13">
        <f t="shared" si="208"/>
        <v>0.11343710547398729</v>
      </c>
      <c r="AJ92" s="13">
        <f t="shared" si="209"/>
        <v>0.48150863657988552</v>
      </c>
      <c r="AK92" s="17">
        <v>394717</v>
      </c>
      <c r="AL92" s="17">
        <v>135323</v>
      </c>
      <c r="AM92" s="17">
        <v>135991</v>
      </c>
      <c r="AN92" s="17">
        <v>54240</v>
      </c>
      <c r="AO92" s="17">
        <v>69163</v>
      </c>
      <c r="AP92" s="13">
        <f t="shared" si="258"/>
        <v>0.34283549986445988</v>
      </c>
      <c r="AQ92" s="13">
        <f t="shared" si="317"/>
        <v>0.3445278516000071</v>
      </c>
      <c r="AR92" s="13">
        <f t="shared" si="318"/>
        <v>0.13741490738934478</v>
      </c>
      <c r="AS92" s="13">
        <f t="shared" si="319"/>
        <v>0.17522174114618827</v>
      </c>
      <c r="AT92" s="19">
        <v>2.42</v>
      </c>
      <c r="AU92" s="17">
        <v>903996</v>
      </c>
      <c r="AV92" s="17">
        <v>761170</v>
      </c>
      <c r="AW92" s="17">
        <v>82454</v>
      </c>
      <c r="AX92" s="17">
        <v>22685</v>
      </c>
      <c r="AY92" s="17">
        <v>18868</v>
      </c>
      <c r="AZ92" s="17">
        <v>18819</v>
      </c>
      <c r="BA92" s="13">
        <f t="shared" si="320"/>
        <v>0.84200593807937207</v>
      </c>
      <c r="BB92" s="13">
        <f t="shared" si="321"/>
        <v>9.1210580577790162E-2</v>
      </c>
      <c r="BC92" s="13">
        <f t="shared" si="322"/>
        <v>2.5094137584679578E-2</v>
      </c>
      <c r="BD92" s="13">
        <f t="shared" si="323"/>
        <v>2.0871773768910484E-2</v>
      </c>
      <c r="BE92" s="13">
        <f t="shared" si="324"/>
        <v>2.081756998924774E-2</v>
      </c>
      <c r="BF92" s="13">
        <f t="shared" si="210"/>
        <v>0.15799406192062795</v>
      </c>
      <c r="BG92" s="17">
        <v>956865</v>
      </c>
      <c r="BH92" s="17">
        <v>830709</v>
      </c>
      <c r="BI92" s="17">
        <v>76525</v>
      </c>
      <c r="BJ92" s="17">
        <v>29533</v>
      </c>
      <c r="BK92" s="17">
        <v>14194</v>
      </c>
      <c r="BL92" s="17">
        <v>5904</v>
      </c>
      <c r="BM92" s="13">
        <f t="shared" si="259"/>
        <v>0.86815695003997428</v>
      </c>
      <c r="BN92" s="13">
        <f t="shared" si="325"/>
        <v>7.9974709075992953E-2</v>
      </c>
      <c r="BO92" s="13">
        <f t="shared" si="326"/>
        <v>3.0864333004133288E-2</v>
      </c>
      <c r="BP92" s="13">
        <f t="shared" si="327"/>
        <v>1.4833858485784305E-2</v>
      </c>
      <c r="BQ92" s="13">
        <f t="shared" si="328"/>
        <v>6.1701493941151569E-3</v>
      </c>
      <c r="BR92" s="13">
        <f t="shared" si="217"/>
        <v>0.13184304996002572</v>
      </c>
      <c r="BS92" s="17">
        <v>640165</v>
      </c>
      <c r="BT92" s="17">
        <v>217190</v>
      </c>
      <c r="BU92" s="17">
        <v>9050</v>
      </c>
      <c r="BV92" s="17">
        <v>104697</v>
      </c>
      <c r="BW92" s="13">
        <f t="shared" si="260"/>
        <v>0.65921499492329338</v>
      </c>
      <c r="BX92" s="13">
        <f t="shared" si="329"/>
        <v>0.22365312809570984</v>
      </c>
      <c r="BY92" s="13">
        <f t="shared" si="330"/>
        <v>9.3193094031316995E-3</v>
      </c>
      <c r="BZ92" s="13">
        <f t="shared" si="331"/>
        <v>0.10781256757786514</v>
      </c>
      <c r="CA92" s="13">
        <f t="shared" si="261"/>
        <v>0.34078500507670667</v>
      </c>
      <c r="CB92" s="8">
        <v>954438</v>
      </c>
      <c r="CC92" s="8">
        <v>140921</v>
      </c>
      <c r="CD92" s="13">
        <f t="shared" si="262"/>
        <v>0.14764814477210672</v>
      </c>
      <c r="CE92" s="8">
        <v>235448</v>
      </c>
      <c r="CF92" s="8">
        <v>49655</v>
      </c>
      <c r="CG92" s="13">
        <f t="shared" si="263"/>
        <v>0.21089582413101832</v>
      </c>
      <c r="CH92" s="5">
        <v>58560</v>
      </c>
      <c r="CI92" s="5">
        <f>CH92*VLOOKUP(H92,'R-CPI-U-RS'!$A$44:$O$54,15,FALSE)</f>
        <v>67845.691382765537</v>
      </c>
      <c r="CJ92" s="5">
        <v>110094722</v>
      </c>
      <c r="CK92" s="5">
        <v>100212051</v>
      </c>
      <c r="CL92" s="9">
        <v>23865</v>
      </c>
      <c r="CM92" s="9">
        <v>11780</v>
      </c>
      <c r="CN92" s="9">
        <v>4134</v>
      </c>
      <c r="CO92" s="9">
        <v>3306</v>
      </c>
      <c r="CP92" s="9">
        <v>2777</v>
      </c>
      <c r="CQ92" s="9">
        <v>1039</v>
      </c>
      <c r="CR92" s="9">
        <v>565</v>
      </c>
      <c r="CS92" s="9">
        <v>304</v>
      </c>
      <c r="CT92" s="20">
        <v>32910644000</v>
      </c>
      <c r="CU92" s="20">
        <f>CT92*VLOOKUP(H92,'R-CPI-U-RS'!$A$44:$P$54,16,FALSE)</f>
        <v>37040962798.597198</v>
      </c>
      <c r="CV92" s="9">
        <v>2239</v>
      </c>
      <c r="CW92" s="9">
        <v>772111</v>
      </c>
      <c r="CX92" s="9">
        <v>125629</v>
      </c>
      <c r="CY92" s="9">
        <v>34964</v>
      </c>
      <c r="CZ92" s="9">
        <v>23570</v>
      </c>
      <c r="DA92" s="11">
        <f t="shared" si="264"/>
        <v>0.80741607530895954</v>
      </c>
      <c r="DB92" s="11">
        <f t="shared" si="265"/>
        <v>0.13137343481052502</v>
      </c>
      <c r="DC92" s="11">
        <f t="shared" si="266"/>
        <v>3.656274247757442E-2</v>
      </c>
      <c r="DD92" s="11">
        <f t="shared" si="267"/>
        <v>2.4647747402940998E-2</v>
      </c>
      <c r="DE92" s="9">
        <v>513408</v>
      </c>
      <c r="DF92" s="9">
        <v>472540</v>
      </c>
      <c r="DG92" s="9">
        <v>54</v>
      </c>
      <c r="DH92" s="9">
        <v>155</v>
      </c>
      <c r="DI92" s="9">
        <v>1572</v>
      </c>
      <c r="DJ92" s="9">
        <v>31043</v>
      </c>
      <c r="DK92" s="9">
        <v>41119</v>
      </c>
      <c r="DL92" s="9">
        <v>28621</v>
      </c>
      <c r="DM92" s="9">
        <v>46428</v>
      </c>
      <c r="DN92" s="9">
        <v>36177</v>
      </c>
      <c r="DO92" s="9">
        <v>15407</v>
      </c>
      <c r="DP92" s="9">
        <v>26948</v>
      </c>
      <c r="DQ92" s="9">
        <v>12542</v>
      </c>
      <c r="DR92" s="9">
        <v>40754</v>
      </c>
      <c r="DS92" s="9">
        <v>14982</v>
      </c>
      <c r="DT92" s="9">
        <v>38804</v>
      </c>
      <c r="DU92" s="9">
        <v>12257</v>
      </c>
      <c r="DV92" s="9">
        <v>93074</v>
      </c>
      <c r="DW92" s="9">
        <v>7682</v>
      </c>
      <c r="DX92" s="9">
        <v>42198</v>
      </c>
      <c r="DY92" s="9">
        <v>23580</v>
      </c>
      <c r="DZ92" s="9">
        <v>11</v>
      </c>
      <c r="EA92" s="9">
        <f t="shared" si="336"/>
        <v>72371</v>
      </c>
      <c r="EB92" s="9">
        <f t="shared" si="337"/>
        <v>39490</v>
      </c>
      <c r="EC92" s="9">
        <f t="shared" si="338"/>
        <v>94540</v>
      </c>
      <c r="ED92" s="9">
        <f t="shared" si="339"/>
        <v>105331</v>
      </c>
      <c r="EE92" s="9">
        <f t="shared" si="340"/>
        <v>112798</v>
      </c>
      <c r="EF92" s="9">
        <f t="shared" si="341"/>
        <v>88878</v>
      </c>
      <c r="EG92" s="11">
        <f t="shared" si="342"/>
        <v>0.14096196397407129</v>
      </c>
      <c r="EH92" s="11">
        <f t="shared" si="343"/>
        <v>7.6917383445524803E-2</v>
      </c>
      <c r="EI92" s="11">
        <f t="shared" si="344"/>
        <v>0.18414204687110447</v>
      </c>
      <c r="EJ92" s="11">
        <f t="shared" si="345"/>
        <v>0.20516041822488157</v>
      </c>
      <c r="EK92" s="11">
        <f t="shared" si="346"/>
        <v>0.21970440663176266</v>
      </c>
      <c r="EL92" s="11">
        <f t="shared" si="347"/>
        <v>0.17311378085265519</v>
      </c>
      <c r="EM92" s="9">
        <v>755923</v>
      </c>
      <c r="EN92" s="9">
        <v>512792</v>
      </c>
      <c r="EO92" s="14">
        <f t="shared" si="268"/>
        <v>0.67836538906740507</v>
      </c>
      <c r="EP92" s="9">
        <v>496598</v>
      </c>
      <c r="EQ92" s="9">
        <v>472540</v>
      </c>
      <c r="ER92" s="11">
        <f t="shared" si="218"/>
        <v>4.8445624025872033E-2</v>
      </c>
      <c r="ES92" s="9">
        <v>74718</v>
      </c>
      <c r="ET92" s="9">
        <v>640404</v>
      </c>
      <c r="EU92" s="9">
        <v>75730</v>
      </c>
      <c r="EV92" s="9">
        <v>176543</v>
      </c>
      <c r="EW92" s="9">
        <v>167548</v>
      </c>
      <c r="EX92" s="9">
        <v>80193</v>
      </c>
      <c r="EY92" s="9">
        <v>140390</v>
      </c>
      <c r="EZ92" s="13">
        <f t="shared" si="269"/>
        <v>0.11825347749233296</v>
      </c>
      <c r="FA92" s="13">
        <f t="shared" si="270"/>
        <v>0.27567441802362258</v>
      </c>
      <c r="FB92" s="13">
        <f t="shared" si="271"/>
        <v>0.26162859694817647</v>
      </c>
      <c r="FC92" s="13">
        <f t="shared" si="272"/>
        <v>0.12522251578690952</v>
      </c>
      <c r="FD92" s="13">
        <f t="shared" si="273"/>
        <v>0.21922099174895848</v>
      </c>
      <c r="FE92" s="13">
        <f t="shared" si="274"/>
        <v>0.344443507535868</v>
      </c>
      <c r="FF92" s="9">
        <v>145</v>
      </c>
      <c r="FG92" s="9">
        <v>51886</v>
      </c>
      <c r="FH92" s="9">
        <v>44</v>
      </c>
      <c r="FI92" s="9">
        <v>88205</v>
      </c>
      <c r="FJ92" s="9">
        <v>460</v>
      </c>
      <c r="FK92" s="9">
        <f t="shared" si="219"/>
        <v>52031</v>
      </c>
      <c r="FL92" s="9">
        <f t="shared" si="220"/>
        <v>88249</v>
      </c>
      <c r="FM92" s="9">
        <f t="shared" si="221"/>
        <v>460</v>
      </c>
      <c r="FN92" s="9">
        <v>332957</v>
      </c>
      <c r="FO92" s="9">
        <v>156224</v>
      </c>
      <c r="FP92" s="9">
        <v>284968</v>
      </c>
      <c r="FQ92" s="9">
        <f t="shared" si="222"/>
        <v>176733</v>
      </c>
      <c r="FR92" s="8">
        <v>439231</v>
      </c>
      <c r="FS92" s="8">
        <v>44514</v>
      </c>
      <c r="FT92" s="13">
        <f t="shared" si="275"/>
        <v>0.10134530577304425</v>
      </c>
      <c r="FU92" s="8">
        <v>394717</v>
      </c>
      <c r="FV92" s="8">
        <v>225031</v>
      </c>
      <c r="FW92" s="8">
        <v>169686</v>
      </c>
      <c r="FX92" s="13">
        <f t="shared" si="276"/>
        <v>0.57010719072145355</v>
      </c>
      <c r="FY92" s="13">
        <f t="shared" si="277"/>
        <v>0.4298928092785464</v>
      </c>
      <c r="FZ92" s="17">
        <v>75117</v>
      </c>
      <c r="GA92" s="17">
        <v>107586</v>
      </c>
      <c r="GB92" s="17">
        <v>112144</v>
      </c>
      <c r="GC92" s="17">
        <v>76157</v>
      </c>
      <c r="GD92" s="17">
        <v>68227</v>
      </c>
      <c r="GE92" s="13">
        <f t="shared" si="223"/>
        <v>0.17101934972713675</v>
      </c>
      <c r="GF92" s="13">
        <f t="shared" si="224"/>
        <v>0.24494172770136899</v>
      </c>
      <c r="GG92" s="13">
        <f t="shared" si="225"/>
        <v>0.255318955173929</v>
      </c>
      <c r="GH92" s="13">
        <f t="shared" si="226"/>
        <v>0.17338712431499598</v>
      </c>
      <c r="GI92" s="13">
        <f t="shared" si="227"/>
        <v>0.15533284308256931</v>
      </c>
      <c r="GJ92">
        <v>1973</v>
      </c>
      <c r="GK92" s="8">
        <v>298054</v>
      </c>
      <c r="GL92" s="8">
        <v>38380</v>
      </c>
      <c r="GM92" s="8">
        <v>61285</v>
      </c>
      <c r="GN92" s="8">
        <v>35266</v>
      </c>
      <c r="GO92" s="8">
        <v>6246</v>
      </c>
      <c r="GP92" s="13">
        <f t="shared" si="278"/>
        <v>0.67858142981711222</v>
      </c>
      <c r="GQ92" s="13">
        <f t="shared" si="279"/>
        <v>8.7379989117343723E-2</v>
      </c>
      <c r="GR92" s="13">
        <f t="shared" si="280"/>
        <v>0.13952794770860891</v>
      </c>
      <c r="GS92" s="13">
        <f t="shared" si="281"/>
        <v>8.029032559177289E-2</v>
      </c>
      <c r="GT92" s="13">
        <f t="shared" si="282"/>
        <v>1.4220307765162294E-2</v>
      </c>
      <c r="GU92" s="21">
        <v>192323.74302162</v>
      </c>
      <c r="GV92" s="21">
        <f>GU92*VLOOKUP(H92,'R-CPI-U-RS'!$A$44:$O$54,15,FALSE)</f>
        <v>222819.96780435683</v>
      </c>
      <c r="GW92" s="9">
        <v>1273</v>
      </c>
      <c r="GX92" s="9">
        <v>98</v>
      </c>
      <c r="GY92" s="9">
        <v>12</v>
      </c>
      <c r="GZ92" s="9">
        <v>868</v>
      </c>
      <c r="HA92" s="9">
        <f t="shared" si="228"/>
        <v>978</v>
      </c>
      <c r="HB92" s="8">
        <v>50005</v>
      </c>
      <c r="HC92" s="8">
        <v>155687</v>
      </c>
      <c r="HD92" s="8">
        <v>122857</v>
      </c>
      <c r="HE92" s="8">
        <v>61796</v>
      </c>
      <c r="HF92" s="8">
        <v>4372</v>
      </c>
      <c r="HG92" s="13">
        <f t="shared" si="283"/>
        <v>0.12668570140125709</v>
      </c>
      <c r="HH92" s="13">
        <f t="shared" si="332"/>
        <v>0.39442689319183111</v>
      </c>
      <c r="HI92" s="13">
        <f t="shared" si="333"/>
        <v>0.31125337900318456</v>
      </c>
      <c r="HJ92" s="13">
        <f t="shared" si="334"/>
        <v>0.15655773630221145</v>
      </c>
      <c r="HK92" s="13">
        <f t="shared" si="335"/>
        <v>1.1076290101515769E-2</v>
      </c>
      <c r="HL92" s="5">
        <v>975</v>
      </c>
      <c r="HM92" s="5">
        <f>HL92*VLOOKUP(H92,'R-CPI-U-RS'!$A$44:$O$54,15,FALSE)</f>
        <v>1129.6029559118238</v>
      </c>
      <c r="HN92" s="17">
        <v>52929</v>
      </c>
      <c r="HO92" s="17">
        <v>87993</v>
      </c>
      <c r="HP92" s="17">
        <v>42256</v>
      </c>
      <c r="HQ92" s="17">
        <v>15405</v>
      </c>
      <c r="HR92" s="17">
        <v>24525</v>
      </c>
      <c r="HS92" s="17">
        <v>1923</v>
      </c>
      <c r="HT92" s="13">
        <f t="shared" si="284"/>
        <v>0.23520759362043453</v>
      </c>
      <c r="HU92" s="13">
        <f t="shared" si="285"/>
        <v>0.39102612528940456</v>
      </c>
      <c r="HV92" s="13">
        <f t="shared" si="286"/>
        <v>0.18777857272997941</v>
      </c>
      <c r="HW92" s="13">
        <f t="shared" si="287"/>
        <v>6.8457234780985726E-2</v>
      </c>
      <c r="HX92" s="13">
        <f t="shared" si="288"/>
        <v>0.10898498429105323</v>
      </c>
      <c r="HY92" s="13">
        <f t="shared" si="289"/>
        <v>8.5454892881425219E-3</v>
      </c>
      <c r="HZ92" s="13">
        <v>0.16600000000000001</v>
      </c>
      <c r="IA92" s="17">
        <v>5540</v>
      </c>
      <c r="IB92" s="17">
        <v>38811</v>
      </c>
      <c r="IC92" s="17">
        <v>39771</v>
      </c>
      <c r="ID92" s="17">
        <v>28340</v>
      </c>
      <c r="IE92" s="17">
        <v>50478</v>
      </c>
      <c r="IF92" s="17">
        <v>6746</v>
      </c>
      <c r="IG92" s="13">
        <f t="shared" si="290"/>
        <v>3.2648539066275357E-2</v>
      </c>
      <c r="IH92" s="13">
        <f t="shared" si="291"/>
        <v>0.22872246384498426</v>
      </c>
      <c r="II92" s="13">
        <f t="shared" si="292"/>
        <v>0.2343799724196457</v>
      </c>
      <c r="IJ92" s="13">
        <f t="shared" si="293"/>
        <v>0.16701436771448441</v>
      </c>
      <c r="IK92" s="13">
        <f t="shared" si="294"/>
        <v>0.29747887274141649</v>
      </c>
      <c r="IL92" s="13">
        <f t="shared" si="295"/>
        <v>3.9755784213193784E-2</v>
      </c>
      <c r="IM92" s="13">
        <v>0.29299999999999998</v>
      </c>
      <c r="IN92" s="17">
        <v>558870</v>
      </c>
      <c r="IO92" s="17">
        <v>420197</v>
      </c>
      <c r="IP92" s="17">
        <v>41548</v>
      </c>
      <c r="IQ92" s="17">
        <v>5894</v>
      </c>
      <c r="IR92" s="17">
        <v>8027</v>
      </c>
      <c r="IS92" s="17">
        <v>6242</v>
      </c>
      <c r="IT92" s="17">
        <v>76962</v>
      </c>
      <c r="IU92" s="13">
        <f t="shared" si="296"/>
        <v>0.75186894984522334</v>
      </c>
      <c r="IV92" s="13">
        <f t="shared" si="297"/>
        <v>7.4342870434984887E-2</v>
      </c>
      <c r="IW92" s="13">
        <f t="shared" si="298"/>
        <v>1.0546280888220873E-2</v>
      </c>
      <c r="IX92" s="13">
        <f t="shared" si="299"/>
        <v>1.4362910873727344E-2</v>
      </c>
      <c r="IY92" s="13">
        <f t="shared" si="300"/>
        <v>1.1168965949147387E-2</v>
      </c>
      <c r="IZ92" s="13">
        <f t="shared" si="301"/>
        <v>0.13771002200869611</v>
      </c>
      <c r="JA92" s="17">
        <v>558870</v>
      </c>
      <c r="JB92" s="17">
        <v>420197</v>
      </c>
      <c r="JC92" s="17">
        <v>41548</v>
      </c>
      <c r="JD92" s="17">
        <v>5894</v>
      </c>
      <c r="JE92" s="17">
        <v>10132</v>
      </c>
      <c r="JF92" s="17">
        <v>4137</v>
      </c>
      <c r="JG92" s="17">
        <v>76962</v>
      </c>
      <c r="JH92" s="13">
        <f t="shared" si="229"/>
        <v>0.75186894984522334</v>
      </c>
      <c r="JI92" s="13">
        <f t="shared" si="230"/>
        <v>7.4342870434984887E-2</v>
      </c>
      <c r="JJ92" s="13">
        <f t="shared" si="231"/>
        <v>1.0546280888220873E-2</v>
      </c>
      <c r="JK92" s="13">
        <f t="shared" si="232"/>
        <v>1.8129439762377655E-2</v>
      </c>
      <c r="JL92" s="13">
        <f t="shared" si="233"/>
        <v>7.4024370604970748E-3</v>
      </c>
      <c r="JM92" s="13">
        <f t="shared" si="234"/>
        <v>0.13771002200869611</v>
      </c>
      <c r="JN92" s="1">
        <v>149</v>
      </c>
      <c r="JO92" s="1">
        <v>97</v>
      </c>
      <c r="JP92" s="1">
        <v>15</v>
      </c>
      <c r="JQ92" s="1">
        <v>31</v>
      </c>
      <c r="JR92" s="1">
        <v>6</v>
      </c>
      <c r="JS92" s="1">
        <v>0</v>
      </c>
      <c r="JT92" s="11">
        <f t="shared" si="235"/>
        <v>0.65100671140939592</v>
      </c>
      <c r="JU92" s="11">
        <f t="shared" si="236"/>
        <v>0.10067114093959731</v>
      </c>
      <c r="JV92" s="11">
        <f t="shared" si="237"/>
        <v>0.20805369127516779</v>
      </c>
      <c r="JW92" s="11">
        <f t="shared" si="238"/>
        <v>4.0268456375838924E-2</v>
      </c>
      <c r="JX92" s="11">
        <f t="shared" si="239"/>
        <v>0</v>
      </c>
      <c r="JY92" s="29">
        <f>(JN92/J92)*100000</f>
        <v>15.334234862846076</v>
      </c>
      <c r="JZ92" s="9">
        <v>4168131</v>
      </c>
      <c r="KA92" s="9"/>
      <c r="KB92" s="9">
        <v>169388</v>
      </c>
      <c r="KC92" s="9"/>
      <c r="KD92" s="9">
        <v>866400</v>
      </c>
      <c r="KE92" s="9"/>
      <c r="KF92" s="9"/>
      <c r="KG92" s="9"/>
      <c r="KH92" s="9">
        <f t="shared" si="240"/>
        <v>0</v>
      </c>
      <c r="KI92" s="9">
        <f t="shared" si="241"/>
        <v>169388</v>
      </c>
      <c r="KJ92" s="9">
        <f t="shared" si="242"/>
        <v>5203919</v>
      </c>
      <c r="KK92" t="e">
        <v>#N/A</v>
      </c>
      <c r="KL92" s="8" t="e">
        <v>#N/A</v>
      </c>
      <c r="KM92" s="8" t="e">
        <v>#N/A</v>
      </c>
      <c r="KN92" s="8" t="e">
        <v>#N/A</v>
      </c>
      <c r="KO92" s="8">
        <v>397289</v>
      </c>
      <c r="KP92" s="8">
        <v>93930</v>
      </c>
      <c r="KQ92" s="8">
        <v>181022</v>
      </c>
      <c r="KR92" s="8">
        <v>106263</v>
      </c>
      <c r="KS92" s="8">
        <v>16074</v>
      </c>
      <c r="KT92" s="13">
        <f t="shared" si="302"/>
        <v>0.23642738661276805</v>
      </c>
      <c r="KU92" s="13">
        <f t="shared" si="303"/>
        <v>0.45564312125430101</v>
      </c>
      <c r="KV92" s="13">
        <f t="shared" si="304"/>
        <v>0.26747027982149013</v>
      </c>
      <c r="KW92" s="13">
        <f t="shared" si="305"/>
        <v>4.0459212311440791E-2</v>
      </c>
      <c r="KX92" s="17">
        <v>9422230</v>
      </c>
      <c r="KY92" s="15">
        <f t="shared" si="306"/>
        <v>23.716312306658377</v>
      </c>
      <c r="KZ92" s="8">
        <v>471893</v>
      </c>
      <c r="LA92" s="8">
        <v>14024</v>
      </c>
      <c r="LB92" s="8">
        <v>125982</v>
      </c>
      <c r="LC92" s="8">
        <v>211278</v>
      </c>
      <c r="LD92" s="8">
        <v>85518</v>
      </c>
      <c r="LE92" s="8">
        <v>35091</v>
      </c>
      <c r="LF92" s="13">
        <f t="shared" si="307"/>
        <v>2.9718601462619704E-2</v>
      </c>
      <c r="LG92" s="13">
        <f t="shared" si="308"/>
        <v>0.26697153803934365</v>
      </c>
      <c r="LH92" s="13">
        <f t="shared" si="309"/>
        <v>0.4477243781959046</v>
      </c>
      <c r="LI92" s="13">
        <f t="shared" si="310"/>
        <v>0.18122328578724414</v>
      </c>
      <c r="LJ92" s="13">
        <f t="shared" si="311"/>
        <v>7.4362196514887915E-2</v>
      </c>
      <c r="LK92" s="17" t="e">
        <v>#N/A</v>
      </c>
      <c r="LL92" s="17" t="e">
        <v>#N/A</v>
      </c>
      <c r="LM92" s="13" t="e">
        <f t="shared" si="348"/>
        <v>#N/A</v>
      </c>
      <c r="LN92" s="27" t="e">
        <v>#N/A</v>
      </c>
      <c r="LO92" s="27" t="e">
        <v>#N/A</v>
      </c>
      <c r="LP92" s="27" t="e">
        <v>#N/A</v>
      </c>
      <c r="LQ92" s="27" t="e">
        <v>#N/A</v>
      </c>
      <c r="LR92" s="27" t="e">
        <v>#N/A</v>
      </c>
      <c r="LS92" s="11" t="e">
        <f t="shared" si="312"/>
        <v>#N/A</v>
      </c>
      <c r="LT92" s="11" t="e">
        <f t="shared" si="313"/>
        <v>#N/A</v>
      </c>
      <c r="LU92" s="11" t="e">
        <f t="shared" si="314"/>
        <v>#N/A</v>
      </c>
      <c r="LV92" s="11" t="e">
        <f t="shared" si="315"/>
        <v>#N/A</v>
      </c>
      <c r="LW92" s="11" t="e">
        <f t="shared" si="316"/>
        <v>#N/A</v>
      </c>
      <c r="LX92" s="25" t="e">
        <v>#N/A</v>
      </c>
      <c r="LY92" s="25" t="e">
        <v>#N/A</v>
      </c>
      <c r="LZ92" s="25" t="e">
        <v>#N/A</v>
      </c>
      <c r="MA92" s="25" t="e">
        <v>#N/A</v>
      </c>
      <c r="MB92" s="22" t="e">
        <v>#N/A</v>
      </c>
      <c r="MC92" s="22" t="e">
        <v>#N/A</v>
      </c>
      <c r="MD92" s="1">
        <v>365</v>
      </c>
      <c r="ME92" s="1">
        <v>257</v>
      </c>
      <c r="MF92" s="1">
        <v>107</v>
      </c>
      <c r="MG92" s="1">
        <v>1</v>
      </c>
      <c r="MH92" s="1">
        <v>0</v>
      </c>
      <c r="MI92" s="1">
        <v>0</v>
      </c>
      <c r="MJ92" s="11">
        <f t="shared" si="243"/>
        <v>0.70410958904109588</v>
      </c>
      <c r="MK92" s="11">
        <f t="shared" si="244"/>
        <v>0.29315068493150687</v>
      </c>
      <c r="ML92" s="11">
        <f t="shared" si="245"/>
        <v>2.7397260273972603E-3</v>
      </c>
      <c r="MM92" s="11">
        <f t="shared" si="246"/>
        <v>0</v>
      </c>
      <c r="MN92" s="11">
        <f t="shared" si="247"/>
        <v>0</v>
      </c>
      <c r="MO92" s="26" t="e">
        <v>#N/A</v>
      </c>
      <c r="MP92" s="26" t="e">
        <v>#N/A</v>
      </c>
      <c r="MQ92" s="26" t="e">
        <v>#N/A</v>
      </c>
      <c r="MR92" s="26" t="e">
        <v>#N/A</v>
      </c>
      <c r="MS92" s="9">
        <v>148766.69099999999</v>
      </c>
      <c r="MT92" s="9">
        <v>1123.98</v>
      </c>
      <c r="MU92" s="9">
        <v>141222</v>
      </c>
      <c r="MV92" s="9">
        <v>5596369.9999000002</v>
      </c>
      <c r="MW92" s="9">
        <v>5887482.6709000003</v>
      </c>
      <c r="MX92" s="13">
        <v>5.8499999999999996E-2</v>
      </c>
      <c r="MY92" s="13">
        <v>0.1105</v>
      </c>
      <c r="MZ92" s="13">
        <v>0.19550000000000001</v>
      </c>
      <c r="NA92" s="13">
        <v>0.121</v>
      </c>
      <c r="NB92" s="13">
        <v>0.37150000000000005</v>
      </c>
      <c r="NC92" s="8">
        <v>1805</v>
      </c>
      <c r="ND92" s="8">
        <v>2392</v>
      </c>
      <c r="NE92" s="8">
        <v>789</v>
      </c>
      <c r="NF92" s="8">
        <v>1556</v>
      </c>
      <c r="NG92" s="8">
        <v>3740</v>
      </c>
      <c r="NH92" s="38">
        <f t="shared" si="248"/>
        <v>0.17554950398755106</v>
      </c>
      <c r="NI92" s="38">
        <f t="shared" si="249"/>
        <v>0.23263956428710367</v>
      </c>
      <c r="NJ92" s="38">
        <f t="shared" si="250"/>
        <v>7.673604357128963E-2</v>
      </c>
      <c r="NK92" s="38">
        <f t="shared" si="251"/>
        <v>0.15133242559813265</v>
      </c>
      <c r="NL92" s="38">
        <f t="shared" si="252"/>
        <v>0.36374246255592296</v>
      </c>
      <c r="NM92" s="8">
        <v>961925</v>
      </c>
      <c r="NN92" s="8">
        <v>135340</v>
      </c>
      <c r="NO92" s="11">
        <f t="shared" si="253"/>
        <v>0.14069703979000442</v>
      </c>
      <c r="NP92" s="13">
        <v>0.247</v>
      </c>
      <c r="NQ92" s="13">
        <v>0.27399999999999997</v>
      </c>
      <c r="NR92" s="13" t="e">
        <v>#N/A</v>
      </c>
      <c r="NS92" s="9">
        <v>757</v>
      </c>
      <c r="NT92" s="39">
        <v>77.952680000000001</v>
      </c>
      <c r="NU92" s="8">
        <v>3135</v>
      </c>
      <c r="NV92" s="16">
        <v>324.47269</v>
      </c>
      <c r="NW92" s="8" t="e">
        <v>#N/A</v>
      </c>
      <c r="NX92" s="25" t="e">
        <v>#N/A</v>
      </c>
      <c r="NY92" s="39" t="e">
        <v>#N/A</v>
      </c>
    </row>
    <row r="93" spans="1:389" x14ac:dyDescent="0.25">
      <c r="A93" s="3" t="s">
        <v>52</v>
      </c>
      <c r="B93" s="3" t="s">
        <v>7</v>
      </c>
      <c r="C93" s="3" t="s">
        <v>83</v>
      </c>
      <c r="D93" s="3" t="s">
        <v>99</v>
      </c>
      <c r="E93" s="3" t="s">
        <v>29</v>
      </c>
      <c r="F93" s="3" t="s">
        <v>30</v>
      </c>
      <c r="G93" s="3">
        <v>18097</v>
      </c>
      <c r="H93" s="3">
        <v>2022</v>
      </c>
      <c r="I93" s="3" t="str">
        <f t="shared" si="216"/>
        <v>Sum of 2022</v>
      </c>
      <c r="J93" s="8">
        <v>973375</v>
      </c>
      <c r="K93" s="8">
        <v>969466</v>
      </c>
      <c r="L93" s="8">
        <v>236983</v>
      </c>
      <c r="M93" s="8">
        <v>253859</v>
      </c>
      <c r="N93" s="8">
        <v>347691</v>
      </c>
      <c r="O93" s="8">
        <v>130933</v>
      </c>
      <c r="P93" s="13">
        <f t="shared" si="254"/>
        <v>0.24444694295622538</v>
      </c>
      <c r="Q93" s="13">
        <f t="shared" si="255"/>
        <v>0.26185446421019409</v>
      </c>
      <c r="R93" s="13">
        <f t="shared" si="256"/>
        <v>0.35864176773605261</v>
      </c>
      <c r="S93" s="13">
        <f t="shared" si="257"/>
        <v>0.13505682509752792</v>
      </c>
      <c r="T93" s="15">
        <v>34.5</v>
      </c>
      <c r="U93" s="15">
        <v>33.1</v>
      </c>
      <c r="V93" s="15">
        <v>35.799999999999997</v>
      </c>
      <c r="W93" s="17">
        <v>496097</v>
      </c>
      <c r="X93" s="17">
        <v>266763</v>
      </c>
      <c r="Y93" s="17">
        <v>42413</v>
      </c>
      <c r="Z93" s="17">
        <v>6690</v>
      </c>
      <c r="AA93" s="17">
        <v>44909</v>
      </c>
      <c r="AB93" s="17">
        <v>112594</v>
      </c>
      <c r="AC93" s="17">
        <v>473369</v>
      </c>
      <c r="AD93" s="13">
        <f t="shared" si="203"/>
        <v>0.51172191701410885</v>
      </c>
      <c r="AE93" s="13">
        <f t="shared" si="204"/>
        <v>0.27516488458594729</v>
      </c>
      <c r="AF93" s="13">
        <f t="shared" si="205"/>
        <v>4.3748826673653332E-2</v>
      </c>
      <c r="AG93" s="13">
        <f t="shared" si="206"/>
        <v>6.9007061619489494E-3</v>
      </c>
      <c r="AH93" s="13">
        <f t="shared" si="207"/>
        <v>4.6323439914344601E-2</v>
      </c>
      <c r="AI93" s="13">
        <f t="shared" si="208"/>
        <v>0.11614022564999701</v>
      </c>
      <c r="AJ93" s="13">
        <f t="shared" si="209"/>
        <v>0.4882780829858912</v>
      </c>
      <c r="AK93" s="17">
        <v>404259</v>
      </c>
      <c r="AL93" s="17">
        <v>139900</v>
      </c>
      <c r="AM93" s="17">
        <v>136030</v>
      </c>
      <c r="AN93" s="17">
        <v>56869</v>
      </c>
      <c r="AO93" s="17">
        <v>71460</v>
      </c>
      <c r="AP93" s="13">
        <f t="shared" si="258"/>
        <v>0.34606527003727811</v>
      </c>
      <c r="AQ93" s="13">
        <f t="shared" si="317"/>
        <v>0.33649219930786944</v>
      </c>
      <c r="AR93" s="13">
        <f t="shared" si="318"/>
        <v>0.14067466648856303</v>
      </c>
      <c r="AS93" s="13">
        <f t="shared" si="319"/>
        <v>0.17676786416628942</v>
      </c>
      <c r="AT93" s="19">
        <v>2.36</v>
      </c>
      <c r="AU93" s="17">
        <v>902997</v>
      </c>
      <c r="AV93" s="17">
        <v>743980</v>
      </c>
      <c r="AW93" s="17">
        <v>82399</v>
      </c>
      <c r="AX93" s="17">
        <v>31008</v>
      </c>
      <c r="AY93" s="17">
        <v>22108</v>
      </c>
      <c r="AZ93" s="17">
        <v>23502</v>
      </c>
      <c r="BA93" s="13">
        <f t="shared" si="320"/>
        <v>0.82390085459863105</v>
      </c>
      <c r="BB93" s="13">
        <f t="shared" si="321"/>
        <v>9.1250580013001154E-2</v>
      </c>
      <c r="BC93" s="13">
        <f t="shared" si="322"/>
        <v>3.4338984514898724E-2</v>
      </c>
      <c r="BD93" s="13">
        <f t="shared" si="323"/>
        <v>2.4482916333055368E-2</v>
      </c>
      <c r="BE93" s="13">
        <f t="shared" si="324"/>
        <v>2.6026664540413757E-2</v>
      </c>
      <c r="BF93" s="13">
        <f t="shared" si="210"/>
        <v>0.17609914540136901</v>
      </c>
      <c r="BG93" s="17">
        <v>956488</v>
      </c>
      <c r="BH93" s="17">
        <v>809198</v>
      </c>
      <c r="BI93" s="17">
        <v>82981</v>
      </c>
      <c r="BJ93" s="17">
        <v>34939</v>
      </c>
      <c r="BK93" s="17">
        <v>23035</v>
      </c>
      <c r="BL93" s="17">
        <v>6335</v>
      </c>
      <c r="BM93" s="13">
        <f t="shared" si="259"/>
        <v>0.84600956833750141</v>
      </c>
      <c r="BN93" s="13">
        <f t="shared" si="325"/>
        <v>8.6755923754401512E-2</v>
      </c>
      <c r="BO93" s="13">
        <f t="shared" si="326"/>
        <v>3.652842482080277E-2</v>
      </c>
      <c r="BP93" s="13">
        <f t="shared" si="327"/>
        <v>2.4082894923930044E-2</v>
      </c>
      <c r="BQ93" s="13">
        <f t="shared" si="328"/>
        <v>6.6231881633643077E-3</v>
      </c>
      <c r="BR93" s="13">
        <f t="shared" si="217"/>
        <v>0.15399043166249862</v>
      </c>
      <c r="BS93" s="17">
        <v>613390</v>
      </c>
      <c r="BT93" s="17">
        <v>226170</v>
      </c>
      <c r="BU93" s="17">
        <v>11911</v>
      </c>
      <c r="BV93" s="17">
        <v>117995</v>
      </c>
      <c r="BW93" s="13">
        <f t="shared" si="260"/>
        <v>0.63270914090850017</v>
      </c>
      <c r="BX93" s="13">
        <f t="shared" si="329"/>
        <v>0.23329338006696471</v>
      </c>
      <c r="BY93" s="13">
        <f t="shared" si="330"/>
        <v>1.2286145156199392E-2</v>
      </c>
      <c r="BZ93" s="13">
        <f t="shared" si="331"/>
        <v>0.12171133386833577</v>
      </c>
      <c r="CA93" s="13">
        <f t="shared" si="261"/>
        <v>0.36729085909149983</v>
      </c>
      <c r="CB93" s="8">
        <v>951702</v>
      </c>
      <c r="CC93" s="8">
        <v>146876</v>
      </c>
      <c r="CD93" s="13">
        <f t="shared" si="262"/>
        <v>0.15432982172991125</v>
      </c>
      <c r="CE93" s="8">
        <v>233710</v>
      </c>
      <c r="CF93" s="8">
        <v>49364</v>
      </c>
      <c r="CG93" s="13">
        <f t="shared" si="263"/>
        <v>0.21121903213384108</v>
      </c>
      <c r="CH93" s="5">
        <v>62565</v>
      </c>
      <c r="CI93" s="5">
        <f>CH93*VLOOKUP(H93,'R-CPI-U-RS'!$A$44:$O$54,15,FALSE)</f>
        <v>67059.8203939745</v>
      </c>
      <c r="CJ93" s="5">
        <v>122740377</v>
      </c>
      <c r="CK93" s="5">
        <v>105187622</v>
      </c>
      <c r="CL93" s="9">
        <v>23994</v>
      </c>
      <c r="CM93" s="9">
        <v>11703</v>
      </c>
      <c r="CN93" s="9">
        <v>4225</v>
      </c>
      <c r="CO93" s="9">
        <v>3286</v>
      </c>
      <c r="CP93" s="9">
        <v>2893</v>
      </c>
      <c r="CQ93" s="9">
        <v>1000</v>
      </c>
      <c r="CR93" s="9">
        <v>605</v>
      </c>
      <c r="CS93" s="9">
        <v>323</v>
      </c>
      <c r="CT93" s="20">
        <v>35520736000</v>
      </c>
      <c r="CU93" s="20">
        <f>CT93*VLOOKUP(H93,'R-CPI-U-RS'!$A$44:$P$54,16,FALSE)</f>
        <v>36986017809.50174</v>
      </c>
      <c r="CV93" s="9">
        <v>2189</v>
      </c>
      <c r="CW93" s="9">
        <v>780068</v>
      </c>
      <c r="CX93" s="9">
        <v>114426</v>
      </c>
      <c r="CY93" s="9">
        <v>35508</v>
      </c>
      <c r="CZ93" s="9">
        <v>22555</v>
      </c>
      <c r="DA93" s="11">
        <f t="shared" si="264"/>
        <v>0.81892002263381614</v>
      </c>
      <c r="DB93" s="11">
        <f t="shared" si="265"/>
        <v>0.12012509487621213</v>
      </c>
      <c r="DC93" s="11">
        <f t="shared" si="266"/>
        <v>3.7276509437230529E-2</v>
      </c>
      <c r="DD93" s="11">
        <f t="shared" si="267"/>
        <v>2.3678373052741199E-2</v>
      </c>
      <c r="DE93" s="9">
        <v>535145</v>
      </c>
      <c r="DF93" s="9">
        <v>482244</v>
      </c>
      <c r="DG93" s="9">
        <v>41</v>
      </c>
      <c r="DH93" s="9">
        <v>171</v>
      </c>
      <c r="DI93" s="9">
        <v>1586</v>
      </c>
      <c r="DJ93" s="9">
        <v>29305</v>
      </c>
      <c r="DK93" s="9">
        <v>40640</v>
      </c>
      <c r="DL93" s="9">
        <v>30201</v>
      </c>
      <c r="DM93" s="9">
        <v>46353</v>
      </c>
      <c r="DN93" s="9">
        <v>41461</v>
      </c>
      <c r="DO93" s="9">
        <v>13958</v>
      </c>
      <c r="DP93" s="9">
        <v>26987</v>
      </c>
      <c r="DQ93" s="9">
        <v>11730</v>
      </c>
      <c r="DR93" s="9">
        <v>45440</v>
      </c>
      <c r="DS93" s="9">
        <v>18380</v>
      </c>
      <c r="DT93" s="9">
        <v>41067</v>
      </c>
      <c r="DU93" s="9">
        <v>13663</v>
      </c>
      <c r="DV93" s="9">
        <v>94558</v>
      </c>
      <c r="DW93" s="9">
        <v>8517</v>
      </c>
      <c r="DX93" s="9">
        <v>46446</v>
      </c>
      <c r="DY93" s="9">
        <v>24626</v>
      </c>
      <c r="DZ93" s="9">
        <v>15</v>
      </c>
      <c r="EA93" s="9">
        <f>DG93+DH93+DJ93+DK93</f>
        <v>70157</v>
      </c>
      <c r="EB93" s="9">
        <f t="shared" si="337"/>
        <v>38717</v>
      </c>
      <c r="EC93" s="9">
        <f t="shared" si="338"/>
        <v>104887</v>
      </c>
      <c r="ED93" s="9">
        <f t="shared" si="339"/>
        <v>108221</v>
      </c>
      <c r="EE93" s="9">
        <f t="shared" si="340"/>
        <v>119601</v>
      </c>
      <c r="EF93" s="9">
        <f t="shared" si="341"/>
        <v>93562</v>
      </c>
      <c r="EG93" s="11">
        <f t="shared" si="342"/>
        <v>0.13109904792159136</v>
      </c>
      <c r="EH93" s="11">
        <f t="shared" si="343"/>
        <v>7.2348615795718912E-2</v>
      </c>
      <c r="EI93" s="11">
        <f t="shared" si="344"/>
        <v>0.19599734651356174</v>
      </c>
      <c r="EJ93" s="11">
        <f t="shared" si="345"/>
        <v>0.20222743368619719</v>
      </c>
      <c r="EK93" s="11">
        <f t="shared" si="346"/>
        <v>0.22349269824066376</v>
      </c>
      <c r="EL93" s="11">
        <f t="shared" si="347"/>
        <v>0.17483485784226704</v>
      </c>
      <c r="EM93" s="9">
        <v>758776</v>
      </c>
      <c r="EN93" s="9">
        <v>526796</v>
      </c>
      <c r="EO93" s="14">
        <f t="shared" si="268"/>
        <v>0.69427077292903305</v>
      </c>
      <c r="EP93" s="9">
        <v>498611</v>
      </c>
      <c r="EQ93" s="9">
        <v>482244</v>
      </c>
      <c r="ER93" s="11">
        <f t="shared" si="218"/>
        <v>3.2825188373301027E-2</v>
      </c>
      <c r="ES93" s="9">
        <v>79460</v>
      </c>
      <c r="ET93" s="9">
        <v>639061</v>
      </c>
      <c r="EU93" s="9">
        <v>79573</v>
      </c>
      <c r="EV93" s="9">
        <v>162937</v>
      </c>
      <c r="EW93" s="9">
        <v>168525</v>
      </c>
      <c r="EX93" s="9">
        <v>83317</v>
      </c>
      <c r="EY93" s="9">
        <v>144709</v>
      </c>
      <c r="EZ93" s="13">
        <f t="shared" si="269"/>
        <v>0.12451550008528138</v>
      </c>
      <c r="FA93" s="13">
        <f t="shared" si="270"/>
        <v>0.25496314123377894</v>
      </c>
      <c r="FB93" s="13">
        <f t="shared" si="271"/>
        <v>0.26370722043748562</v>
      </c>
      <c r="FC93" s="13">
        <f t="shared" si="272"/>
        <v>0.13037409574359882</v>
      </c>
      <c r="FD93" s="13">
        <f t="shared" si="273"/>
        <v>0.22644004249985525</v>
      </c>
      <c r="FE93" s="13">
        <f t="shared" si="274"/>
        <v>0.35681413824345409</v>
      </c>
      <c r="FF93" s="9">
        <v>152</v>
      </c>
      <c r="FG93" s="9">
        <v>50773</v>
      </c>
      <c r="FH93" s="9">
        <v>49</v>
      </c>
      <c r="FI93" s="9">
        <v>91367</v>
      </c>
      <c r="FJ93" s="9">
        <v>606</v>
      </c>
      <c r="FK93" s="9">
        <f t="shared" si="219"/>
        <v>50925</v>
      </c>
      <c r="FL93" s="9">
        <f t="shared" si="220"/>
        <v>91416</v>
      </c>
      <c r="FM93" s="9">
        <f t="shared" si="221"/>
        <v>606</v>
      </c>
      <c r="FN93" s="9">
        <v>351616</v>
      </c>
      <c r="FO93" s="9">
        <v>164187</v>
      </c>
      <c r="FP93" s="9">
        <v>295817</v>
      </c>
      <c r="FQ93" s="9">
        <f t="shared" si="222"/>
        <v>187429</v>
      </c>
      <c r="FR93" s="8">
        <v>440988</v>
      </c>
      <c r="FS93" s="8">
        <v>36729</v>
      </c>
      <c r="FT93" s="13">
        <f t="shared" si="275"/>
        <v>8.3287980625323138E-2</v>
      </c>
      <c r="FU93" s="8">
        <v>404259</v>
      </c>
      <c r="FV93" s="8">
        <v>232665</v>
      </c>
      <c r="FW93" s="8">
        <v>171594</v>
      </c>
      <c r="FX93" s="13">
        <f t="shared" si="276"/>
        <v>0.57553449644905863</v>
      </c>
      <c r="FY93" s="13">
        <f t="shared" si="277"/>
        <v>0.42446550355094137</v>
      </c>
      <c r="FZ93" s="17">
        <v>88286</v>
      </c>
      <c r="GA93" s="17">
        <v>103360</v>
      </c>
      <c r="GB93" s="17">
        <v>106575</v>
      </c>
      <c r="GC93" s="17">
        <v>79716</v>
      </c>
      <c r="GD93" s="17">
        <v>63051</v>
      </c>
      <c r="GE93" s="13">
        <f t="shared" si="223"/>
        <v>0.20020045896940505</v>
      </c>
      <c r="GF93" s="13">
        <f t="shared" si="224"/>
        <v>0.23438279499668926</v>
      </c>
      <c r="GG93" s="13">
        <f t="shared" si="225"/>
        <v>0.24167324280932814</v>
      </c>
      <c r="GH93" s="13">
        <f t="shared" si="226"/>
        <v>0.18076682358703638</v>
      </c>
      <c r="GI93" s="13">
        <f t="shared" si="227"/>
        <v>0.14297667963754115</v>
      </c>
      <c r="GJ93">
        <v>1975</v>
      </c>
      <c r="GK93" s="8">
        <v>291142</v>
      </c>
      <c r="GL93" s="8">
        <v>37561</v>
      </c>
      <c r="GM93" s="8">
        <v>63588</v>
      </c>
      <c r="GN93" s="8">
        <v>40779</v>
      </c>
      <c r="GO93" s="8">
        <v>7918</v>
      </c>
      <c r="GP93" s="13">
        <f t="shared" si="278"/>
        <v>0.66020390577521382</v>
      </c>
      <c r="GQ93" s="13">
        <f t="shared" si="279"/>
        <v>8.5174653278547258E-2</v>
      </c>
      <c r="GR93" s="13">
        <f t="shared" si="280"/>
        <v>0.1441943998476149</v>
      </c>
      <c r="GS93" s="13">
        <f t="shared" si="281"/>
        <v>9.2471903997387681E-2</v>
      </c>
      <c r="GT93" s="13">
        <f t="shared" si="282"/>
        <v>1.7955137101236314E-2</v>
      </c>
      <c r="GU93" s="21">
        <v>225362.058990355</v>
      </c>
      <c r="GV93" s="21">
        <f>GU93*VLOOKUP(H93,'R-CPI-U-RS'!$A$44:$O$54,15,FALSE)</f>
        <v>241552.61247517771</v>
      </c>
      <c r="GW93" s="9">
        <v>1183</v>
      </c>
      <c r="GX93" s="9">
        <v>36</v>
      </c>
      <c r="GY93" s="9">
        <v>19</v>
      </c>
      <c r="GZ93" s="9">
        <v>1234</v>
      </c>
      <c r="HA93" s="9">
        <f t="shared" si="228"/>
        <v>1289</v>
      </c>
      <c r="HB93" s="8">
        <v>44116</v>
      </c>
      <c r="HC93" s="8">
        <v>135630</v>
      </c>
      <c r="HD93" s="8">
        <v>135404</v>
      </c>
      <c r="HE93" s="8">
        <v>85118</v>
      </c>
      <c r="HF93" s="8">
        <v>3991</v>
      </c>
      <c r="HG93" s="13">
        <f t="shared" si="283"/>
        <v>0.10912805899188392</v>
      </c>
      <c r="HH93" s="13">
        <f t="shared" si="332"/>
        <v>0.33550273463299518</v>
      </c>
      <c r="HI93" s="13">
        <f t="shared" si="333"/>
        <v>0.3349436870916912</v>
      </c>
      <c r="HJ93" s="13">
        <f t="shared" si="334"/>
        <v>0.21055313548987159</v>
      </c>
      <c r="HK93" s="13">
        <f t="shared" si="335"/>
        <v>9.872383793558091E-3</v>
      </c>
      <c r="HL93" s="5">
        <v>1064</v>
      </c>
      <c r="HM93" s="5">
        <f>HL93*VLOOKUP(H93,'R-CPI-U-RS'!$A$44:$O$54,15,FALSE)</f>
        <v>1140.4403244495943</v>
      </c>
      <c r="HN93" s="17">
        <v>54857</v>
      </c>
      <c r="HO93" s="17">
        <v>93479</v>
      </c>
      <c r="HP93" s="17">
        <v>39205</v>
      </c>
      <c r="HQ93" s="17">
        <v>16034</v>
      </c>
      <c r="HR93" s="17">
        <v>27819</v>
      </c>
      <c r="HS93" s="17">
        <v>1271</v>
      </c>
      <c r="HT93" s="13">
        <f t="shared" si="284"/>
        <v>0.23577676057851418</v>
      </c>
      <c r="HU93" s="13">
        <f t="shared" si="285"/>
        <v>0.40177508434874176</v>
      </c>
      <c r="HV93" s="13">
        <f t="shared" si="286"/>
        <v>0.16850407237874196</v>
      </c>
      <c r="HW93" s="13">
        <f t="shared" si="287"/>
        <v>6.8914533771731887E-2</v>
      </c>
      <c r="HX93" s="13">
        <f t="shared" si="288"/>
        <v>0.1195667590742054</v>
      </c>
      <c r="HY93" s="13">
        <f t="shared" si="289"/>
        <v>5.4627898480648146E-3</v>
      </c>
      <c r="HZ93" s="13">
        <v>0.161</v>
      </c>
      <c r="IA93" s="17">
        <v>6480</v>
      </c>
      <c r="IB93" s="17">
        <v>29689</v>
      </c>
      <c r="IC93" s="17">
        <v>39038</v>
      </c>
      <c r="ID93" s="17">
        <v>25760</v>
      </c>
      <c r="IE93" s="17">
        <v>62905</v>
      </c>
      <c r="IF93" s="17">
        <v>7722</v>
      </c>
      <c r="IG93" s="13">
        <f t="shared" si="290"/>
        <v>3.7763558166369456E-2</v>
      </c>
      <c r="IH93" s="13">
        <f t="shared" si="291"/>
        <v>0.17301887012366399</v>
      </c>
      <c r="II93" s="13">
        <f t="shared" si="292"/>
        <v>0.22750212711400167</v>
      </c>
      <c r="IJ93" s="13">
        <f t="shared" si="293"/>
        <v>0.15012179913050572</v>
      </c>
      <c r="IK93" s="13">
        <f t="shared" si="294"/>
        <v>0.36659207198386889</v>
      </c>
      <c r="IL93" s="13">
        <f t="shared" si="295"/>
        <v>4.5001573481590264E-2</v>
      </c>
      <c r="IM93" s="13">
        <v>0.32600000000000001</v>
      </c>
      <c r="IN93" s="17">
        <v>594043</v>
      </c>
      <c r="IO93" s="17">
        <v>445735</v>
      </c>
      <c r="IP93" s="17">
        <v>55783</v>
      </c>
      <c r="IQ93" s="17">
        <v>5208</v>
      </c>
      <c r="IR93" s="17">
        <v>8481</v>
      </c>
      <c r="IS93" s="17">
        <v>9189</v>
      </c>
      <c r="IT93" s="17">
        <v>69647</v>
      </c>
      <c r="IU93" s="13">
        <f t="shared" si="296"/>
        <v>0.75034130525904685</v>
      </c>
      <c r="IV93" s="13">
        <f t="shared" si="297"/>
        <v>9.3903976648155099E-2</v>
      </c>
      <c r="IW93" s="13">
        <f t="shared" si="298"/>
        <v>8.7670421164797833E-3</v>
      </c>
      <c r="IX93" s="13">
        <f t="shared" si="299"/>
        <v>1.4276744276087758E-2</v>
      </c>
      <c r="IY93" s="13">
        <f t="shared" si="300"/>
        <v>1.5468577190540079E-2</v>
      </c>
      <c r="IZ93" s="13">
        <f t="shared" si="301"/>
        <v>0.11724235450969038</v>
      </c>
      <c r="JA93" s="17">
        <v>594043</v>
      </c>
      <c r="JB93" s="17">
        <v>445735</v>
      </c>
      <c r="JC93" s="17">
        <v>55783</v>
      </c>
      <c r="JD93" s="17">
        <v>5208</v>
      </c>
      <c r="JE93" s="17">
        <v>11099</v>
      </c>
      <c r="JF93" s="17">
        <v>6571</v>
      </c>
      <c r="JG93" s="17">
        <v>69647</v>
      </c>
      <c r="JH93" s="13">
        <f t="shared" si="229"/>
        <v>0.75034130525904685</v>
      </c>
      <c r="JI93" s="13">
        <f t="shared" si="230"/>
        <v>9.3903976648155099E-2</v>
      </c>
      <c r="JJ93" s="13">
        <f t="shared" si="231"/>
        <v>8.7670421164797833E-3</v>
      </c>
      <c r="JK93" s="13">
        <f t="shared" si="232"/>
        <v>1.8683832651845068E-2</v>
      </c>
      <c r="JL93" s="13">
        <f t="shared" si="233"/>
        <v>1.1061488814782769E-2</v>
      </c>
      <c r="JM93" s="13">
        <f t="shared" si="234"/>
        <v>0.11724235450969038</v>
      </c>
      <c r="JN93" s="1">
        <v>144</v>
      </c>
      <c r="JO93" s="1">
        <v>77</v>
      </c>
      <c r="JP93" s="1">
        <v>23</v>
      </c>
      <c r="JQ93" s="1">
        <v>37</v>
      </c>
      <c r="JR93" s="1">
        <v>4</v>
      </c>
      <c r="JS93" s="1">
        <v>2</v>
      </c>
      <c r="JT93" s="11">
        <f t="shared" si="235"/>
        <v>0.53472222222222221</v>
      </c>
      <c r="JU93" s="11">
        <f t="shared" si="236"/>
        <v>0.15972222222222221</v>
      </c>
      <c r="JV93" s="11">
        <f t="shared" si="237"/>
        <v>0.25694444444444442</v>
      </c>
      <c r="JW93" s="11">
        <f t="shared" si="238"/>
        <v>2.7777777777777776E-2</v>
      </c>
      <c r="JX93" s="11">
        <f t="shared" si="239"/>
        <v>1.3888888888888888E-2</v>
      </c>
      <c r="JY93" s="29">
        <f>(JN93/J93)*100000</f>
        <v>14.7938872479774</v>
      </c>
      <c r="JZ93" s="9">
        <v>4623819</v>
      </c>
      <c r="KA93" s="9"/>
      <c r="KB93" s="9">
        <v>149143</v>
      </c>
      <c r="KC93" s="9"/>
      <c r="KD93" s="9">
        <v>978340</v>
      </c>
      <c r="KE93" s="9"/>
      <c r="KF93" s="9"/>
      <c r="KG93" s="9"/>
      <c r="KH93" s="9">
        <f t="shared" si="240"/>
        <v>0</v>
      </c>
      <c r="KI93" s="9">
        <f t="shared" si="241"/>
        <v>149143</v>
      </c>
      <c r="KJ93" s="9">
        <f t="shared" si="242"/>
        <v>5751302</v>
      </c>
      <c r="KK93" t="e">
        <v>#N/A</v>
      </c>
      <c r="KL93" s="8" t="e">
        <v>#N/A</v>
      </c>
      <c r="KM93" s="8" t="e">
        <v>#N/A</v>
      </c>
      <c r="KN93" s="8" t="e">
        <v>#N/A</v>
      </c>
      <c r="KO93" s="8">
        <v>422394</v>
      </c>
      <c r="KP93" s="8">
        <v>90283</v>
      </c>
      <c r="KQ93" s="8">
        <v>193033</v>
      </c>
      <c r="KR93" s="8">
        <v>121644</v>
      </c>
      <c r="KS93" s="8">
        <v>17434</v>
      </c>
      <c r="KT93" s="13">
        <f t="shared" si="302"/>
        <v>0.21374119897536423</v>
      </c>
      <c r="KU93" s="13">
        <f t="shared" si="303"/>
        <v>0.45699749522957239</v>
      </c>
      <c r="KV93" s="13">
        <f t="shared" si="304"/>
        <v>0.28798704527052943</v>
      </c>
      <c r="KW93" s="13">
        <f t="shared" si="305"/>
        <v>4.1274260524533965E-2</v>
      </c>
      <c r="KX93" s="17">
        <v>10357495</v>
      </c>
      <c r="KY93" s="15">
        <f t="shared" si="306"/>
        <v>24.520933062496152</v>
      </c>
      <c r="KZ93" s="8">
        <v>489218</v>
      </c>
      <c r="LA93" s="8">
        <v>20335</v>
      </c>
      <c r="LB93" s="8">
        <v>133390</v>
      </c>
      <c r="LC93" s="8">
        <v>214768</v>
      </c>
      <c r="LD93" s="8">
        <v>78450</v>
      </c>
      <c r="LE93" s="8">
        <v>42275</v>
      </c>
      <c r="LF93" s="13">
        <f t="shared" si="307"/>
        <v>4.1566336479851515E-2</v>
      </c>
      <c r="LG93" s="13">
        <f t="shared" si="308"/>
        <v>0.27265963231115781</v>
      </c>
      <c r="LH93" s="13">
        <f t="shared" si="309"/>
        <v>0.43900265321390464</v>
      </c>
      <c r="LI93" s="13">
        <f t="shared" si="310"/>
        <v>0.16035795902849037</v>
      </c>
      <c r="LJ93" s="13">
        <f t="shared" si="311"/>
        <v>8.641341896659567E-2</v>
      </c>
      <c r="LK93" s="17" t="e">
        <v>#N/A</v>
      </c>
      <c r="LL93" s="17" t="e">
        <v>#N/A</v>
      </c>
      <c r="LM93" s="13" t="e">
        <f t="shared" si="348"/>
        <v>#N/A</v>
      </c>
      <c r="LN93" s="27" t="e">
        <v>#N/A</v>
      </c>
      <c r="LO93" s="27" t="e">
        <v>#N/A</v>
      </c>
      <c r="LP93" s="27" t="e">
        <v>#N/A</v>
      </c>
      <c r="LQ93" s="27" t="e">
        <v>#N/A</v>
      </c>
      <c r="LR93" s="27" t="e">
        <v>#N/A</v>
      </c>
      <c r="LS93" s="11" t="e">
        <f t="shared" si="312"/>
        <v>#N/A</v>
      </c>
      <c r="LT93" s="11" t="e">
        <f t="shared" si="313"/>
        <v>#N/A</v>
      </c>
      <c r="LU93" s="11" t="e">
        <f t="shared" si="314"/>
        <v>#N/A</v>
      </c>
      <c r="LV93" s="11" t="e">
        <f t="shared" si="315"/>
        <v>#N/A</v>
      </c>
      <c r="LW93" s="11" t="e">
        <f t="shared" si="316"/>
        <v>#N/A</v>
      </c>
      <c r="LX93" s="25" t="e">
        <v>#N/A</v>
      </c>
      <c r="LY93" s="25" t="e">
        <v>#N/A</v>
      </c>
      <c r="LZ93" s="25" t="e">
        <v>#N/A</v>
      </c>
      <c r="MA93" s="25" t="e">
        <v>#N/A</v>
      </c>
      <c r="MB93" s="22" t="e">
        <v>#N/A</v>
      </c>
      <c r="MC93" s="22" t="e">
        <v>#N/A</v>
      </c>
      <c r="MD93" s="1">
        <v>365</v>
      </c>
      <c r="ME93" s="1">
        <v>101</v>
      </c>
      <c r="MF93" s="1">
        <v>251</v>
      </c>
      <c r="MG93" s="1">
        <v>12</v>
      </c>
      <c r="MH93" s="1">
        <v>1</v>
      </c>
      <c r="MI93" s="1">
        <v>0</v>
      </c>
      <c r="MJ93" s="11">
        <f t="shared" si="243"/>
        <v>0.27671232876712326</v>
      </c>
      <c r="MK93" s="11">
        <f t="shared" si="244"/>
        <v>0.68767123287671228</v>
      </c>
      <c r="ML93" s="11">
        <f t="shared" si="245"/>
        <v>3.287671232876712E-2</v>
      </c>
      <c r="MM93" s="11">
        <f t="shared" si="246"/>
        <v>2.7397260273972603E-3</v>
      </c>
      <c r="MN93" s="11">
        <f t="shared" si="247"/>
        <v>0</v>
      </c>
      <c r="MO93" s="26" t="e">
        <v>#N/A</v>
      </c>
      <c r="MP93" s="26" t="e">
        <v>#N/A</v>
      </c>
      <c r="MQ93" s="26" t="e">
        <v>#N/A</v>
      </c>
      <c r="MR93" s="26" t="e">
        <v>#N/A</v>
      </c>
      <c r="MS93" s="9">
        <v>163505.81158000001</v>
      </c>
      <c r="MT93" s="9">
        <v>1393.8</v>
      </c>
      <c r="MU93" s="9">
        <v>5.7790000000000001E-2</v>
      </c>
      <c r="MV93" s="9">
        <v>7438469.0734999999</v>
      </c>
      <c r="MW93" s="9">
        <v>7603368.7428700002</v>
      </c>
      <c r="MX93" s="13">
        <v>6.8000000000000005E-2</v>
      </c>
      <c r="MY93" s="13">
        <v>0.11900000000000001</v>
      </c>
      <c r="MZ93" s="13">
        <v>0.17199999999999999</v>
      </c>
      <c r="NA93" s="13">
        <v>0.13200000000000001</v>
      </c>
      <c r="NB93" s="13">
        <v>0.39</v>
      </c>
      <c r="NC93" s="8">
        <v>1755</v>
      </c>
      <c r="ND93" s="8">
        <v>2324</v>
      </c>
      <c r="NE93" s="8">
        <v>744</v>
      </c>
      <c r="NF93" s="8">
        <v>1464</v>
      </c>
      <c r="NG93" s="8">
        <v>3266</v>
      </c>
      <c r="NH93" s="38">
        <f t="shared" si="248"/>
        <v>0.18371192295613945</v>
      </c>
      <c r="NI93" s="38">
        <f t="shared" si="249"/>
        <v>0.24327436407411285</v>
      </c>
      <c r="NJ93" s="38">
        <f t="shared" si="250"/>
        <v>7.7881293834397569E-2</v>
      </c>
      <c r="NK93" s="38">
        <f t="shared" si="251"/>
        <v>0.15325028786768555</v>
      </c>
      <c r="NL93" s="38">
        <f t="shared" si="252"/>
        <v>0.34188213126766459</v>
      </c>
      <c r="NM93" s="8">
        <v>961099</v>
      </c>
      <c r="NN93" s="8">
        <v>137282</v>
      </c>
      <c r="NO93" s="11">
        <f t="shared" si="253"/>
        <v>0.14283856293680464</v>
      </c>
      <c r="NP93" s="13">
        <v>0.23199999999999998</v>
      </c>
      <c r="NQ93" s="13">
        <v>0.28549999999999998</v>
      </c>
      <c r="NR93" s="13" t="e">
        <v>#N/A</v>
      </c>
      <c r="NS93" s="9">
        <v>757</v>
      </c>
      <c r="NT93" s="39">
        <v>77.952680000000001</v>
      </c>
      <c r="NU93" s="8">
        <v>3337</v>
      </c>
      <c r="NV93" s="16">
        <v>343.63022999999998</v>
      </c>
      <c r="NW93" s="8" t="e">
        <v>#N/A</v>
      </c>
      <c r="NX93" s="25" t="e">
        <v>#N/A</v>
      </c>
      <c r="NY93" s="39">
        <v>73.043484500000005</v>
      </c>
    </row>
    <row r="94" spans="1:389" x14ac:dyDescent="0.25">
      <c r="A94" s="3" t="s">
        <v>52</v>
      </c>
      <c r="B94" s="3" t="s">
        <v>7</v>
      </c>
      <c r="C94" s="3" t="s">
        <v>83</v>
      </c>
      <c r="D94" s="3" t="s">
        <v>99</v>
      </c>
      <c r="E94" s="3" t="s">
        <v>29</v>
      </c>
      <c r="F94" s="3" t="s">
        <v>30</v>
      </c>
      <c r="G94" s="3">
        <v>18097</v>
      </c>
      <c r="H94" s="3">
        <v>2023</v>
      </c>
      <c r="I94" s="3" t="str">
        <f t="shared" si="216"/>
        <v>Sum of 2023</v>
      </c>
      <c r="J94" s="8">
        <v>975654</v>
      </c>
      <c r="K94" s="8">
        <v>968460</v>
      </c>
      <c r="L94" s="8">
        <v>240625</v>
      </c>
      <c r="M94" s="8">
        <v>250752</v>
      </c>
      <c r="N94" s="8">
        <v>345507</v>
      </c>
      <c r="O94" s="8">
        <v>131576</v>
      </c>
      <c r="P94" s="13">
        <f t="shared" si="254"/>
        <v>0.24846147491894346</v>
      </c>
      <c r="Q94" s="13">
        <f t="shared" si="255"/>
        <v>0.25891828263428535</v>
      </c>
      <c r="R94" s="13">
        <f t="shared" si="256"/>
        <v>0.35675918468496376</v>
      </c>
      <c r="S94" s="13">
        <f t="shared" si="257"/>
        <v>0.1358610577618074</v>
      </c>
      <c r="T94" s="15">
        <v>34.5</v>
      </c>
      <c r="U94" s="15">
        <v>33.6</v>
      </c>
      <c r="V94" s="15">
        <v>35.5</v>
      </c>
      <c r="W94" s="17">
        <v>475766</v>
      </c>
      <c r="X94" s="17">
        <v>262962</v>
      </c>
      <c r="Y94" s="17">
        <v>39344</v>
      </c>
      <c r="Z94" s="17">
        <v>6359</v>
      </c>
      <c r="AA94" s="17">
        <v>49761</v>
      </c>
      <c r="AB94" s="17">
        <v>134268</v>
      </c>
      <c r="AC94" s="17">
        <v>492694</v>
      </c>
      <c r="AD94" s="13">
        <f t="shared" si="203"/>
        <v>0.49126035148586417</v>
      </c>
      <c r="AE94" s="13">
        <f t="shared" si="204"/>
        <v>0.27152592776160089</v>
      </c>
      <c r="AF94" s="13">
        <f t="shared" si="205"/>
        <v>4.0625322677240151E-2</v>
      </c>
      <c r="AG94" s="13">
        <f t="shared" si="206"/>
        <v>6.5660946244553205E-3</v>
      </c>
      <c r="AH94" s="13">
        <f t="shared" si="207"/>
        <v>5.1381574871445387E-2</v>
      </c>
      <c r="AI94" s="13">
        <f t="shared" si="208"/>
        <v>0.13864072857939408</v>
      </c>
      <c r="AJ94" s="13">
        <f t="shared" si="209"/>
        <v>0.50873964851413589</v>
      </c>
      <c r="AK94" s="17">
        <v>408293</v>
      </c>
      <c r="AL94" s="17">
        <v>145017</v>
      </c>
      <c r="AM94" s="17">
        <v>130837</v>
      </c>
      <c r="AN94" s="17">
        <v>56171</v>
      </c>
      <c r="AO94" s="17">
        <v>76268</v>
      </c>
      <c r="AP94" s="13">
        <f t="shared" si="258"/>
        <v>0.35517875643226798</v>
      </c>
      <c r="AQ94" s="13">
        <f t="shared" si="317"/>
        <v>0.32044879535039789</v>
      </c>
      <c r="AR94" s="13">
        <f t="shared" si="318"/>
        <v>0.13757522171577763</v>
      </c>
      <c r="AS94" s="13">
        <f t="shared" si="319"/>
        <v>0.18679722650155647</v>
      </c>
      <c r="AT94" s="19">
        <v>2.33</v>
      </c>
      <c r="AU94" s="17">
        <v>901981</v>
      </c>
      <c r="AV94" s="17">
        <v>732678</v>
      </c>
      <c r="AW94" s="17">
        <v>98275</v>
      </c>
      <c r="AX94" s="17">
        <v>31596</v>
      </c>
      <c r="AY94" s="17">
        <v>21076</v>
      </c>
      <c r="AZ94" s="17">
        <v>18356</v>
      </c>
      <c r="BA94" s="13">
        <f t="shared" si="320"/>
        <v>0.81229870695724193</v>
      </c>
      <c r="BB94" s="13">
        <f t="shared" si="321"/>
        <v>0.10895462321268408</v>
      </c>
      <c r="BC94" s="13">
        <f t="shared" si="322"/>
        <v>3.5029562706974979E-2</v>
      </c>
      <c r="BD94" s="13">
        <f t="shared" si="323"/>
        <v>2.3366345854291832E-2</v>
      </c>
      <c r="BE94" s="13">
        <f t="shared" si="324"/>
        <v>2.0350761268807215E-2</v>
      </c>
      <c r="BF94" s="13">
        <f t="shared" si="210"/>
        <v>0.18770129304275812</v>
      </c>
      <c r="BG94" s="17">
        <v>954790</v>
      </c>
      <c r="BH94" s="17">
        <v>814371</v>
      </c>
      <c r="BI94" s="17">
        <v>83289</v>
      </c>
      <c r="BJ94" s="17">
        <v>30530</v>
      </c>
      <c r="BK94" s="17">
        <v>20513</v>
      </c>
      <c r="BL94" s="17">
        <v>6087</v>
      </c>
      <c r="BM94" s="13">
        <f t="shared" si="259"/>
        <v>0.85293205835838248</v>
      </c>
      <c r="BN94" s="13">
        <f t="shared" si="325"/>
        <v>8.7232794645943093E-2</v>
      </c>
      <c r="BO94" s="13">
        <f t="shared" si="326"/>
        <v>3.1975617675090856E-2</v>
      </c>
      <c r="BP94" s="13">
        <f t="shared" si="327"/>
        <v>2.1484305449365828E-2</v>
      </c>
      <c r="BQ94" s="13">
        <f t="shared" si="328"/>
        <v>6.3752238712177544E-3</v>
      </c>
      <c r="BR94" s="13">
        <f t="shared" si="217"/>
        <v>0.14706794164161752</v>
      </c>
      <c r="BS94" s="17">
        <v>600334</v>
      </c>
      <c r="BT94" s="17">
        <v>227682</v>
      </c>
      <c r="BU94" s="17">
        <v>11854</v>
      </c>
      <c r="BV94" s="17">
        <v>128590</v>
      </c>
      <c r="BW94" s="13">
        <f t="shared" si="260"/>
        <v>0.61988517853086345</v>
      </c>
      <c r="BX94" s="13">
        <f t="shared" si="329"/>
        <v>0.23509695805712161</v>
      </c>
      <c r="BY94" s="13">
        <f t="shared" si="330"/>
        <v>1.2240051215331556E-2</v>
      </c>
      <c r="BZ94" s="13">
        <f t="shared" si="331"/>
        <v>0.13277781219668339</v>
      </c>
      <c r="CA94" s="13">
        <f t="shared" si="261"/>
        <v>0.38011482146913655</v>
      </c>
      <c r="CB94" s="8">
        <v>951175</v>
      </c>
      <c r="CC94" s="8">
        <v>145452</v>
      </c>
      <c r="CD94" s="13">
        <f t="shared" si="262"/>
        <v>0.15291823271217178</v>
      </c>
      <c r="CE94" s="8">
        <v>237620</v>
      </c>
      <c r="CF94" s="8">
        <v>49269</v>
      </c>
      <c r="CG94" s="13">
        <f t="shared" si="263"/>
        <v>0.20734365794125073</v>
      </c>
      <c r="CH94" s="5">
        <v>66582</v>
      </c>
      <c r="CI94" s="5">
        <f>CH94*VLOOKUP(H94,'R-CPI-U-RS'!$A$44:$O$54,15,FALSE)</f>
        <v>68538.114845314922</v>
      </c>
      <c r="CJ94" s="5">
        <v>129886599</v>
      </c>
      <c r="CK94" s="5">
        <v>106819869</v>
      </c>
      <c r="CL94" s="9">
        <v>24248</v>
      </c>
      <c r="CM94" s="9">
        <v>11923</v>
      </c>
      <c r="CN94" s="9">
        <v>4135</v>
      </c>
      <c r="CO94" s="9">
        <v>3239</v>
      </c>
      <c r="CP94" s="9">
        <v>2971</v>
      </c>
      <c r="CQ94" s="9">
        <v>1074</v>
      </c>
      <c r="CR94" s="9">
        <v>633</v>
      </c>
      <c r="CS94" s="9">
        <v>315</v>
      </c>
      <c r="CT94" s="20">
        <v>37956432000</v>
      </c>
      <c r="CU94" s="20">
        <f>CT94*VLOOKUP(H94,'R-CPI-U-RS'!$A$44:$P$54,16,FALSE)</f>
        <v>37956432000</v>
      </c>
      <c r="CV94" s="9" t="e">
        <v>#N/A</v>
      </c>
      <c r="CW94" s="9">
        <v>787341</v>
      </c>
      <c r="CX94" s="9">
        <v>103313</v>
      </c>
      <c r="CY94" s="9">
        <v>36320</v>
      </c>
      <c r="CZ94" s="9">
        <v>24660</v>
      </c>
      <c r="DA94" s="11">
        <f t="shared" si="264"/>
        <v>0.8273569460527892</v>
      </c>
      <c r="DB94" s="11">
        <f t="shared" si="265"/>
        <v>0.10856379658566213</v>
      </c>
      <c r="DC94" s="11">
        <f t="shared" si="266"/>
        <v>3.8165933541676737E-2</v>
      </c>
      <c r="DD94" s="11">
        <f t="shared" si="267"/>
        <v>2.5913323819871926E-2</v>
      </c>
      <c r="DE94" s="9">
        <v>544147</v>
      </c>
      <c r="DF94" s="9">
        <v>484893</v>
      </c>
      <c r="DG94" s="9">
        <v>40</v>
      </c>
      <c r="DH94" s="9">
        <v>156</v>
      </c>
      <c r="DI94" s="9">
        <v>1402</v>
      </c>
      <c r="DJ94" s="9">
        <v>31674</v>
      </c>
      <c r="DK94" s="9">
        <v>42832</v>
      </c>
      <c r="DL94" s="9">
        <v>28908</v>
      </c>
      <c r="DM94" s="9">
        <v>45527</v>
      </c>
      <c r="DN94" s="9">
        <v>39583</v>
      </c>
      <c r="DO94" s="9">
        <v>14034</v>
      </c>
      <c r="DP94" s="9">
        <v>26138</v>
      </c>
      <c r="DQ94" s="9">
        <v>13532</v>
      </c>
      <c r="DR94" s="9">
        <v>46443</v>
      </c>
      <c r="DS94" s="9">
        <v>20461</v>
      </c>
      <c r="DT94" s="9">
        <v>36242</v>
      </c>
      <c r="DU94" s="9">
        <v>13977</v>
      </c>
      <c r="DV94" s="9">
        <v>98203</v>
      </c>
      <c r="DW94" s="9">
        <v>8748</v>
      </c>
      <c r="DX94" s="9">
        <v>49855</v>
      </c>
      <c r="DY94" s="9">
        <v>26378</v>
      </c>
      <c r="DZ94" s="9">
        <v>14</v>
      </c>
      <c r="EA94" s="9">
        <f t="shared" si="336"/>
        <v>74702</v>
      </c>
      <c r="EB94" s="9">
        <f t="shared" si="337"/>
        <v>39670</v>
      </c>
      <c r="EC94" s="9">
        <f t="shared" si="338"/>
        <v>103146</v>
      </c>
      <c r="ED94" s="9">
        <f t="shared" si="339"/>
        <v>112180</v>
      </c>
      <c r="EE94" s="9">
        <f t="shared" si="340"/>
        <v>115420</v>
      </c>
      <c r="EF94" s="9">
        <f t="shared" si="341"/>
        <v>99029</v>
      </c>
      <c r="EG94" s="11">
        <f t="shared" si="342"/>
        <v>0.13728275631401074</v>
      </c>
      <c r="EH94" s="11">
        <f t="shared" si="343"/>
        <v>7.2903094200647986E-2</v>
      </c>
      <c r="EI94" s="11">
        <f t="shared" si="344"/>
        <v>0.1895553958764819</v>
      </c>
      <c r="EJ94" s="11">
        <f t="shared" si="345"/>
        <v>0.20615752728582534</v>
      </c>
      <c r="EK94" s="11">
        <f t="shared" si="346"/>
        <v>0.21211180067150973</v>
      </c>
      <c r="EL94" s="11">
        <f t="shared" si="347"/>
        <v>0.18198942565152432</v>
      </c>
      <c r="EM94" s="9">
        <v>754132</v>
      </c>
      <c r="EN94" s="9">
        <v>529247</v>
      </c>
      <c r="EO94" s="14">
        <f t="shared" si="268"/>
        <v>0.70179623726350293</v>
      </c>
      <c r="EP94" s="9">
        <v>502239</v>
      </c>
      <c r="EQ94" s="9">
        <v>484893</v>
      </c>
      <c r="ER94" s="11">
        <f t="shared" si="218"/>
        <v>3.4537341783493519E-2</v>
      </c>
      <c r="ES94" s="9">
        <v>81390</v>
      </c>
      <c r="ET94" s="9">
        <v>636500</v>
      </c>
      <c r="EU94" s="9">
        <v>69384</v>
      </c>
      <c r="EV94" s="9">
        <v>167765</v>
      </c>
      <c r="EW94" s="9">
        <v>167094</v>
      </c>
      <c r="EX94" s="9">
        <v>85932</v>
      </c>
      <c r="EY94" s="9">
        <v>146325</v>
      </c>
      <c r="EZ94" s="13">
        <f t="shared" si="269"/>
        <v>0.10900864100549883</v>
      </c>
      <c r="FA94" s="13">
        <f t="shared" si="270"/>
        <v>0.26357423409269443</v>
      </c>
      <c r="FB94" s="13">
        <f t="shared" si="271"/>
        <v>0.26252003142183816</v>
      </c>
      <c r="FC94" s="13">
        <f t="shared" si="272"/>
        <v>0.13500706991358993</v>
      </c>
      <c r="FD94" s="13">
        <f t="shared" si="273"/>
        <v>0.22989002356637864</v>
      </c>
      <c r="FE94" s="13">
        <f t="shared" si="274"/>
        <v>0.36489709347996857</v>
      </c>
      <c r="FF94" s="9">
        <v>144</v>
      </c>
      <c r="FG94" s="9">
        <v>52654</v>
      </c>
      <c r="FH94" s="9">
        <v>66</v>
      </c>
      <c r="FI94" s="9">
        <v>102685</v>
      </c>
      <c r="FJ94" s="9">
        <v>603</v>
      </c>
      <c r="FK94" s="9">
        <f t="shared" si="219"/>
        <v>52798</v>
      </c>
      <c r="FL94" s="9">
        <f t="shared" si="220"/>
        <v>102751</v>
      </c>
      <c r="FM94" s="9">
        <f t="shared" si="221"/>
        <v>603</v>
      </c>
      <c r="FN94" s="9">
        <v>358204</v>
      </c>
      <c r="FO94" s="9">
        <v>165907</v>
      </c>
      <c r="FP94" s="9">
        <v>304432</v>
      </c>
      <c r="FQ94" s="9">
        <f t="shared" si="222"/>
        <v>192297</v>
      </c>
      <c r="FR94" s="8">
        <v>442920</v>
      </c>
      <c r="FS94" s="8">
        <v>34627</v>
      </c>
      <c r="FT94" s="13">
        <f t="shared" si="275"/>
        <v>7.8178903639483432E-2</v>
      </c>
      <c r="FU94" s="8">
        <v>408293</v>
      </c>
      <c r="FV94" s="8">
        <v>234204</v>
      </c>
      <c r="FW94" s="8">
        <v>174089</v>
      </c>
      <c r="FX94" s="13">
        <f t="shared" si="276"/>
        <v>0.57361747568535337</v>
      </c>
      <c r="FY94" s="13">
        <f t="shared" si="277"/>
        <v>0.42638252431464657</v>
      </c>
      <c r="FZ94" s="17">
        <v>86721</v>
      </c>
      <c r="GA94" s="17">
        <v>101939</v>
      </c>
      <c r="GB94" s="17">
        <v>112382</v>
      </c>
      <c r="GC94" s="17">
        <v>73128</v>
      </c>
      <c r="GD94" s="17">
        <v>68750</v>
      </c>
      <c r="GE94" s="13">
        <f t="shared" si="223"/>
        <v>0.195793822812246</v>
      </c>
      <c r="GF94" s="13">
        <f t="shared" si="224"/>
        <v>0.23015217194978776</v>
      </c>
      <c r="GG94" s="13">
        <f t="shared" si="225"/>
        <v>0.25372979319064393</v>
      </c>
      <c r="GH94" s="13">
        <f t="shared" si="226"/>
        <v>0.16510430777567056</v>
      </c>
      <c r="GI94" s="13">
        <f t="shared" si="227"/>
        <v>0.15521990427165178</v>
      </c>
      <c r="GJ94">
        <v>1974</v>
      </c>
      <c r="GK94" s="8">
        <v>298265</v>
      </c>
      <c r="GL94" s="8">
        <v>37103</v>
      </c>
      <c r="GM94" s="8">
        <v>62587</v>
      </c>
      <c r="GN94" s="8">
        <v>39840</v>
      </c>
      <c r="GO94" s="8">
        <v>5125</v>
      </c>
      <c r="GP94" s="13">
        <f t="shared" si="278"/>
        <v>0.67340603269213406</v>
      </c>
      <c r="GQ94" s="13">
        <f t="shared" si="279"/>
        <v>8.376907793732502E-2</v>
      </c>
      <c r="GR94" s="13">
        <f t="shared" si="280"/>
        <v>0.14130542761672538</v>
      </c>
      <c r="GS94" s="13">
        <f t="shared" si="281"/>
        <v>8.9948523435383371E-2</v>
      </c>
      <c r="GT94" s="13">
        <f t="shared" si="282"/>
        <v>1.1570938318432223E-2</v>
      </c>
      <c r="GU94" s="21">
        <v>227096.72934506499</v>
      </c>
      <c r="GV94" s="21">
        <f>GU94*VLOOKUP(H94,'R-CPI-U-RS'!$A$44:$O$54,15,FALSE)</f>
        <v>233768.61188981202</v>
      </c>
      <c r="GW94" s="9">
        <v>955</v>
      </c>
      <c r="GX94" s="9">
        <v>0</v>
      </c>
      <c r="GY94" s="9">
        <v>60</v>
      </c>
      <c r="GZ94" s="9">
        <v>1457</v>
      </c>
      <c r="HA94" s="9">
        <f t="shared" si="228"/>
        <v>1517</v>
      </c>
      <c r="HB94" s="8">
        <v>39303</v>
      </c>
      <c r="HC94" s="8">
        <v>115682</v>
      </c>
      <c r="HD94" s="8">
        <v>131709</v>
      </c>
      <c r="HE94" s="8">
        <v>117491</v>
      </c>
      <c r="HF94" s="8">
        <v>4108</v>
      </c>
      <c r="HG94" s="13">
        <f t="shared" si="283"/>
        <v>9.6261753201744821E-2</v>
      </c>
      <c r="HH94" s="13">
        <f t="shared" si="332"/>
        <v>0.2833308432914598</v>
      </c>
      <c r="HI94" s="13">
        <f t="shared" si="333"/>
        <v>0.32258451651142683</v>
      </c>
      <c r="HJ94" s="13">
        <f t="shared" si="334"/>
        <v>0.28776148501198895</v>
      </c>
      <c r="HK94" s="13">
        <f t="shared" si="335"/>
        <v>1.0061401983379582E-2</v>
      </c>
      <c r="HL94" s="5">
        <v>1159</v>
      </c>
      <c r="HM94" s="5">
        <f>HL94*VLOOKUP(H94,'R-CPI-U-RS'!$A$44:$O$54,15,FALSE)</f>
        <v>1193.0503004673935</v>
      </c>
      <c r="HN94" s="17">
        <v>53475</v>
      </c>
      <c r="HO94" s="17">
        <v>89436</v>
      </c>
      <c r="HP94" s="17">
        <v>41456</v>
      </c>
      <c r="HQ94" s="17">
        <v>17461</v>
      </c>
      <c r="HR94" s="17">
        <v>29905</v>
      </c>
      <c r="HS94" s="17">
        <v>2471</v>
      </c>
      <c r="HT94" s="13">
        <f t="shared" si="284"/>
        <v>0.22832658707793205</v>
      </c>
      <c r="HU94" s="13">
        <f t="shared" si="285"/>
        <v>0.38187221396731053</v>
      </c>
      <c r="HV94" s="13">
        <f t="shared" si="286"/>
        <v>0.17700807842735394</v>
      </c>
      <c r="HW94" s="13">
        <f t="shared" si="287"/>
        <v>7.4554661747877921E-2</v>
      </c>
      <c r="HX94" s="13">
        <f t="shared" si="288"/>
        <v>0.12768782770576079</v>
      </c>
      <c r="HY94" s="13">
        <f t="shared" si="289"/>
        <v>1.0550631073764753E-2</v>
      </c>
      <c r="HZ94" s="13">
        <v>0.16600000000000001</v>
      </c>
      <c r="IA94" s="17">
        <v>5898</v>
      </c>
      <c r="IB94" s="17">
        <v>33648</v>
      </c>
      <c r="IC94" s="17">
        <v>41753</v>
      </c>
      <c r="ID94" s="17">
        <v>26750</v>
      </c>
      <c r="IE94" s="17">
        <v>59457</v>
      </c>
      <c r="IF94" s="17">
        <v>6583</v>
      </c>
      <c r="IG94" s="13">
        <f t="shared" si="290"/>
        <v>3.3879222696436881E-2</v>
      </c>
      <c r="IH94" s="13">
        <f t="shared" si="291"/>
        <v>0.19328044850622383</v>
      </c>
      <c r="II94" s="13">
        <f t="shared" si="292"/>
        <v>0.23983709481931656</v>
      </c>
      <c r="IJ94" s="13">
        <f t="shared" si="293"/>
        <v>0.15365703749231716</v>
      </c>
      <c r="IK94" s="13">
        <f t="shared" si="294"/>
        <v>0.34153220479180191</v>
      </c>
      <c r="IL94" s="13">
        <f t="shared" si="295"/>
        <v>3.781399169390369E-2</v>
      </c>
      <c r="IM94" s="13">
        <v>0.308</v>
      </c>
      <c r="IN94" s="17">
        <v>600250</v>
      </c>
      <c r="IO94" s="17">
        <v>465328</v>
      </c>
      <c r="IP94" s="17">
        <v>49953</v>
      </c>
      <c r="IQ94" s="17">
        <v>6439</v>
      </c>
      <c r="IR94" s="17">
        <v>7344</v>
      </c>
      <c r="IS94" s="17">
        <v>8417</v>
      </c>
      <c r="IT94" s="17">
        <v>62769</v>
      </c>
      <c r="IU94" s="13">
        <f t="shared" si="296"/>
        <v>0.77522365680966265</v>
      </c>
      <c r="IV94" s="13">
        <f t="shared" si="297"/>
        <v>8.3220324864639733E-2</v>
      </c>
      <c r="IW94" s="13">
        <f t="shared" si="298"/>
        <v>1.0727197001249479E-2</v>
      </c>
      <c r="IX94" s="13">
        <f t="shared" si="299"/>
        <v>1.2234902124114952E-2</v>
      </c>
      <c r="IY94" s="13">
        <f t="shared" si="300"/>
        <v>1.4022490628904623E-2</v>
      </c>
      <c r="IZ94" s="13">
        <f t="shared" si="301"/>
        <v>0.10457142857142857</v>
      </c>
      <c r="JA94" s="17">
        <v>600250</v>
      </c>
      <c r="JB94" s="17">
        <v>465328</v>
      </c>
      <c r="JC94" s="17">
        <v>49953</v>
      </c>
      <c r="JD94" s="17">
        <v>6439</v>
      </c>
      <c r="JE94" s="17">
        <v>8667</v>
      </c>
      <c r="JF94" s="17">
        <v>7094</v>
      </c>
      <c r="JG94" s="17">
        <v>62769</v>
      </c>
      <c r="JH94" s="13">
        <f t="shared" si="229"/>
        <v>0.77522365680966265</v>
      </c>
      <c r="JI94" s="13">
        <f t="shared" si="230"/>
        <v>8.3220324864639733E-2</v>
      </c>
      <c r="JJ94" s="13">
        <f t="shared" si="231"/>
        <v>1.0727197001249479E-2</v>
      </c>
      <c r="JK94" s="13">
        <f t="shared" si="232"/>
        <v>1.4438983756768014E-2</v>
      </c>
      <c r="JL94" s="13">
        <f t="shared" si="233"/>
        <v>1.1818408996251561E-2</v>
      </c>
      <c r="JM94" s="13">
        <f t="shared" si="234"/>
        <v>0.10457142857142857</v>
      </c>
      <c r="JN94" s="1">
        <v>131</v>
      </c>
      <c r="JO94" s="1">
        <v>65</v>
      </c>
      <c r="JP94" s="1">
        <v>21</v>
      </c>
      <c r="JQ94" s="1">
        <v>36</v>
      </c>
      <c r="JR94" s="1">
        <v>6</v>
      </c>
      <c r="JS94" s="1">
        <v>2</v>
      </c>
      <c r="JT94" s="11">
        <f t="shared" si="235"/>
        <v>0.49618320610687022</v>
      </c>
      <c r="JU94" s="11">
        <f t="shared" si="236"/>
        <v>0.16030534351145037</v>
      </c>
      <c r="JV94" s="11">
        <f t="shared" si="237"/>
        <v>0.27480916030534353</v>
      </c>
      <c r="JW94" s="11">
        <f t="shared" si="238"/>
        <v>4.5801526717557252E-2</v>
      </c>
      <c r="JX94" s="11">
        <f t="shared" si="239"/>
        <v>1.5267175572519083E-2</v>
      </c>
      <c r="JY94" s="29">
        <f>(JN94/J94)*100000</f>
        <v>13.426891090489047</v>
      </c>
      <c r="JZ94" s="9">
        <v>5633346</v>
      </c>
      <c r="KA94" s="9"/>
      <c r="KB94" s="9">
        <v>158523</v>
      </c>
      <c r="KC94" s="9"/>
      <c r="KD94" s="9">
        <v>1097011</v>
      </c>
      <c r="KE94" s="9"/>
      <c r="KF94" s="9"/>
      <c r="KG94" s="9"/>
      <c r="KH94" s="9">
        <f t="shared" si="240"/>
        <v>0</v>
      </c>
      <c r="KI94" s="9">
        <f t="shared" si="241"/>
        <v>158523</v>
      </c>
      <c r="KJ94" s="9">
        <f t="shared" si="242"/>
        <v>6888880</v>
      </c>
      <c r="KK94" t="e">
        <v>#N/A</v>
      </c>
      <c r="KL94" s="8" t="e">
        <v>#N/A</v>
      </c>
      <c r="KM94" s="8" t="e">
        <v>#N/A</v>
      </c>
      <c r="KN94" s="8" t="e">
        <v>#N/A</v>
      </c>
      <c r="KO94" s="8">
        <v>436591</v>
      </c>
      <c r="KP94" s="8">
        <v>94751</v>
      </c>
      <c r="KQ94" s="8">
        <v>194255</v>
      </c>
      <c r="KR94" s="8">
        <v>126236</v>
      </c>
      <c r="KS94" s="8">
        <v>21349</v>
      </c>
      <c r="KT94" s="13">
        <f t="shared" si="302"/>
        <v>0.21702462945869247</v>
      </c>
      <c r="KU94" s="13">
        <f t="shared" si="303"/>
        <v>0.44493587820179525</v>
      </c>
      <c r="KV94" s="13">
        <f t="shared" si="304"/>
        <v>0.28914017925243535</v>
      </c>
      <c r="KW94" s="13">
        <f t="shared" si="305"/>
        <v>4.8899313087076922E-2</v>
      </c>
      <c r="KX94" s="17">
        <v>10951460</v>
      </c>
      <c r="KY94" s="15">
        <f t="shared" si="306"/>
        <v>25.084026010614053</v>
      </c>
      <c r="KZ94" s="8">
        <v>495298</v>
      </c>
      <c r="LA94" s="8">
        <v>17632</v>
      </c>
      <c r="LB94" s="8">
        <v>142583</v>
      </c>
      <c r="LC94" s="8">
        <v>213522</v>
      </c>
      <c r="LD94" s="8">
        <v>82252</v>
      </c>
      <c r="LE94" s="8">
        <v>39309</v>
      </c>
      <c r="LF94" s="13">
        <f t="shared" si="307"/>
        <v>3.5598770840988656E-2</v>
      </c>
      <c r="LG94" s="13">
        <f t="shared" si="308"/>
        <v>0.28787315918901346</v>
      </c>
      <c r="LH94" s="13">
        <f t="shared" si="309"/>
        <v>0.43109804602481738</v>
      </c>
      <c r="LI94" s="13">
        <f t="shared" si="310"/>
        <v>0.16606568167042871</v>
      </c>
      <c r="LJ94" s="13">
        <f t="shared" si="311"/>
        <v>7.9364342274751767E-2</v>
      </c>
      <c r="LK94" s="17">
        <v>834</v>
      </c>
      <c r="LL94" s="17">
        <v>68</v>
      </c>
      <c r="LM94" s="13">
        <f t="shared" si="348"/>
        <v>8.1534772182254203E-2</v>
      </c>
      <c r="LN94" s="27" t="e">
        <v>#N/A</v>
      </c>
      <c r="LO94" s="27" t="e">
        <v>#N/A</v>
      </c>
      <c r="LP94" s="27" t="e">
        <v>#N/A</v>
      </c>
      <c r="LQ94" s="27" t="e">
        <v>#N/A</v>
      </c>
      <c r="LR94" s="27" t="e">
        <v>#N/A</v>
      </c>
      <c r="LS94" s="11" t="e">
        <f t="shared" si="312"/>
        <v>#N/A</v>
      </c>
      <c r="LT94" s="11" t="e">
        <f t="shared" si="313"/>
        <v>#N/A</v>
      </c>
      <c r="LU94" s="11" t="e">
        <f t="shared" si="314"/>
        <v>#N/A</v>
      </c>
      <c r="LV94" s="11" t="e">
        <f t="shared" si="315"/>
        <v>#N/A</v>
      </c>
      <c r="LW94" s="11" t="e">
        <f t="shared" si="316"/>
        <v>#N/A</v>
      </c>
      <c r="LX94" s="25" t="e">
        <v>#N/A</v>
      </c>
      <c r="LY94" s="25" t="e">
        <v>#N/A</v>
      </c>
      <c r="LZ94" s="25" t="e">
        <v>#N/A</v>
      </c>
      <c r="MA94" s="25" t="e">
        <v>#N/A</v>
      </c>
      <c r="MB94" s="22" t="e">
        <v>#N/A</v>
      </c>
      <c r="MC94" s="22" t="e">
        <v>#N/A</v>
      </c>
      <c r="MD94" s="1">
        <v>365</v>
      </c>
      <c r="ME94" s="1">
        <v>84</v>
      </c>
      <c r="MF94" s="1">
        <v>260</v>
      </c>
      <c r="MG94" s="1">
        <v>17</v>
      </c>
      <c r="MH94" s="1">
        <v>3</v>
      </c>
      <c r="MI94" s="1">
        <v>1</v>
      </c>
      <c r="MJ94" s="11">
        <f t="shared" si="243"/>
        <v>0.23013698630136986</v>
      </c>
      <c r="MK94" s="11">
        <f t="shared" si="244"/>
        <v>0.71232876712328763</v>
      </c>
      <c r="ML94" s="11">
        <f t="shared" si="245"/>
        <v>4.6575342465753428E-2</v>
      </c>
      <c r="MM94" s="11">
        <f t="shared" si="246"/>
        <v>8.21917808219178E-3</v>
      </c>
      <c r="MN94" s="11">
        <f t="shared" si="247"/>
        <v>2.7397260273972603E-3</v>
      </c>
      <c r="MO94" s="26" t="e">
        <v>#N/A</v>
      </c>
      <c r="MP94" s="26" t="e">
        <v>#N/A</v>
      </c>
      <c r="MQ94" s="26" t="e">
        <v>#N/A</v>
      </c>
      <c r="MR94" s="26" t="e">
        <v>#N/A</v>
      </c>
      <c r="MS94" s="9">
        <v>105715.44680000001</v>
      </c>
      <c r="MT94" s="9">
        <v>1129.9000000000001</v>
      </c>
      <c r="MU94" s="9">
        <v>0</v>
      </c>
      <c r="MV94" s="9">
        <v>7250636.88368</v>
      </c>
      <c r="MW94" s="9">
        <v>7357482.2304800004</v>
      </c>
      <c r="MX94" s="13">
        <v>5.9000000000000004E-2</v>
      </c>
      <c r="MY94" s="13">
        <v>0.11800000000000001</v>
      </c>
      <c r="MZ94" s="13">
        <v>0.15</v>
      </c>
      <c r="NA94" s="13">
        <v>0.13</v>
      </c>
      <c r="NB94" s="13">
        <v>0.38299999999999995</v>
      </c>
      <c r="NC94" s="8">
        <v>1715</v>
      </c>
      <c r="ND94" s="8">
        <v>2176</v>
      </c>
      <c r="NE94" s="8">
        <v>748</v>
      </c>
      <c r="NF94" s="8">
        <v>1296</v>
      </c>
      <c r="NG94" s="8">
        <v>2666</v>
      </c>
      <c r="NH94" s="38">
        <f t="shared" si="248"/>
        <v>0.19939541913730963</v>
      </c>
      <c r="NI94" s="38">
        <f t="shared" si="249"/>
        <v>0.25299383792582258</v>
      </c>
      <c r="NJ94" s="38">
        <f t="shared" si="250"/>
        <v>8.6966631787001508E-2</v>
      </c>
      <c r="NK94" s="38">
        <f t="shared" si="251"/>
        <v>0.15068015347052668</v>
      </c>
      <c r="NL94" s="38">
        <f t="shared" si="252"/>
        <v>0.3099639576793396</v>
      </c>
      <c r="NM94" s="8">
        <v>958898</v>
      </c>
      <c r="NN94" s="8">
        <v>124804</v>
      </c>
      <c r="NO94" s="11">
        <f t="shared" si="253"/>
        <v>0.13015357212133094</v>
      </c>
      <c r="NP94" s="13">
        <v>0.255</v>
      </c>
      <c r="NQ94" s="13">
        <v>0.24299999999999999</v>
      </c>
      <c r="NR94" s="13">
        <v>9.9593516538000013E-2</v>
      </c>
      <c r="NS94" s="9" t="e">
        <v>#N/A</v>
      </c>
      <c r="NT94" s="39" t="e">
        <v>#N/A</v>
      </c>
      <c r="NU94" s="8">
        <v>3536</v>
      </c>
      <c r="NV94" s="16">
        <v>364.73687999999999</v>
      </c>
      <c r="NW94" s="8">
        <v>792</v>
      </c>
      <c r="NX94" s="25">
        <v>8.0290342859999999</v>
      </c>
      <c r="NY94" s="39" t="e">
        <v>#N/A</v>
      </c>
    </row>
    <row r="95" spans="1:389" x14ac:dyDescent="0.25">
      <c r="A95" s="3" t="s">
        <v>52</v>
      </c>
      <c r="B95" s="3" t="s">
        <v>7</v>
      </c>
      <c r="C95" s="3" t="s">
        <v>83</v>
      </c>
      <c r="D95" s="3" t="s">
        <v>99</v>
      </c>
      <c r="E95" s="3" t="s">
        <v>29</v>
      </c>
      <c r="F95" s="3" t="s">
        <v>30</v>
      </c>
      <c r="G95" s="3">
        <v>18097</v>
      </c>
      <c r="H95" s="3">
        <v>2024</v>
      </c>
      <c r="I95" s="3" t="str">
        <f t="shared" si="216"/>
        <v>Sum of 2024</v>
      </c>
      <c r="J95" s="8">
        <v>981628</v>
      </c>
      <c r="K95" s="8">
        <v>981628</v>
      </c>
      <c r="L95" s="8">
        <v>243079</v>
      </c>
      <c r="M95" s="8">
        <v>254605</v>
      </c>
      <c r="N95" s="8">
        <v>349103</v>
      </c>
      <c r="O95" s="8">
        <v>134841</v>
      </c>
      <c r="P95" s="13">
        <f t="shared" si="254"/>
        <v>0.24762842950690078</v>
      </c>
      <c r="Q95" s="13">
        <f t="shared" si="255"/>
        <v>0.25937014836577604</v>
      </c>
      <c r="R95" s="13">
        <f t="shared" si="256"/>
        <v>0.35563675852767035</v>
      </c>
      <c r="S95" s="13">
        <f t="shared" si="257"/>
        <v>0.13736466359965283</v>
      </c>
      <c r="T95" s="15">
        <v>34.6</v>
      </c>
      <c r="U95" s="15">
        <v>33.299999999999997</v>
      </c>
      <c r="V95" s="15">
        <v>35.700000000000003</v>
      </c>
      <c r="W95" s="17">
        <v>471723</v>
      </c>
      <c r="X95" s="17">
        <v>259197</v>
      </c>
      <c r="Y95" s="17">
        <v>42317</v>
      </c>
      <c r="Z95" s="17">
        <v>6297</v>
      </c>
      <c r="AA95" s="17">
        <v>60378</v>
      </c>
      <c r="AB95" s="17">
        <v>141716</v>
      </c>
      <c r="AC95" s="17">
        <v>509905</v>
      </c>
      <c r="AD95" s="13">
        <f t="shared" si="203"/>
        <v>0.48055169575439982</v>
      </c>
      <c r="AE95" s="13">
        <f t="shared" si="204"/>
        <v>0.26404809153773118</v>
      </c>
      <c r="AF95" s="13">
        <f t="shared" si="205"/>
        <v>4.3108998520824587E-2</v>
      </c>
      <c r="AG95" s="13">
        <f t="shared" si="206"/>
        <v>6.4148536920299749E-3</v>
      </c>
      <c r="AH95" s="13">
        <f t="shared" si="207"/>
        <v>6.1508025443447009E-2</v>
      </c>
      <c r="AI95" s="13">
        <f t="shared" si="208"/>
        <v>0.1443683350515674</v>
      </c>
      <c r="AJ95" s="13">
        <f t="shared" si="209"/>
        <v>0.51944830424560018</v>
      </c>
      <c r="AK95" s="17">
        <v>408907</v>
      </c>
      <c r="AL95" s="17">
        <v>141652</v>
      </c>
      <c r="AM95" s="17">
        <v>134332</v>
      </c>
      <c r="AN95" s="17">
        <v>57332</v>
      </c>
      <c r="AO95" s="17">
        <v>75591</v>
      </c>
      <c r="AP95" s="13">
        <f t="shared" si="258"/>
        <v>0.34641617776169153</v>
      </c>
      <c r="AQ95" s="13">
        <f t="shared" si="317"/>
        <v>0.32851479676307815</v>
      </c>
      <c r="AR95" s="13">
        <f t="shared" si="318"/>
        <v>0.14020792013831995</v>
      </c>
      <c r="AS95" s="13">
        <f t="shared" si="319"/>
        <v>0.18486110533691036</v>
      </c>
      <c r="AT95" s="19">
        <v>2.36</v>
      </c>
      <c r="AU95" s="17">
        <v>912598</v>
      </c>
      <c r="AV95" s="17">
        <v>732767</v>
      </c>
      <c r="AW95" s="17">
        <v>103062</v>
      </c>
      <c r="AX95" s="17">
        <v>28186</v>
      </c>
      <c r="AY95" s="17">
        <v>25110</v>
      </c>
      <c r="AZ95" s="17">
        <v>23473</v>
      </c>
      <c r="BA95" s="13">
        <f t="shared" si="320"/>
        <v>0.80294609455642019</v>
      </c>
      <c r="BB95" s="13">
        <f t="shared" si="321"/>
        <v>0.11293252889004797</v>
      </c>
      <c r="BC95" s="13">
        <f t="shared" si="322"/>
        <v>3.088545011056347E-2</v>
      </c>
      <c r="BD95" s="13">
        <f t="shared" si="323"/>
        <v>2.7514853199327633E-2</v>
      </c>
      <c r="BE95" s="13">
        <f t="shared" si="324"/>
        <v>2.5721073243640685E-2</v>
      </c>
      <c r="BF95" s="13">
        <f t="shared" si="210"/>
        <v>0.19705390544357976</v>
      </c>
      <c r="BG95" s="17">
        <v>967864</v>
      </c>
      <c r="BH95" s="17">
        <v>842536</v>
      </c>
      <c r="BI95" s="17">
        <v>70058</v>
      </c>
      <c r="BJ95" s="17">
        <v>28756</v>
      </c>
      <c r="BK95" s="17">
        <v>19055</v>
      </c>
      <c r="BL95" s="17">
        <v>7459</v>
      </c>
      <c r="BM95" s="13">
        <f t="shared" si="259"/>
        <v>0.87051073291288861</v>
      </c>
      <c r="BN95" s="13">
        <f t="shared" si="325"/>
        <v>7.2384136614235053E-2</v>
      </c>
      <c r="BO95" s="13">
        <f t="shared" si="326"/>
        <v>2.9710785812882803E-2</v>
      </c>
      <c r="BP95" s="13">
        <f t="shared" si="327"/>
        <v>1.9687683393534629E-2</v>
      </c>
      <c r="BQ95" s="13">
        <f t="shared" si="328"/>
        <v>7.7066612664589236E-3</v>
      </c>
      <c r="BR95" s="13">
        <f t="shared" si="217"/>
        <v>0.12948926708711142</v>
      </c>
      <c r="BS95" s="17">
        <v>597745</v>
      </c>
      <c r="BT95" s="17">
        <v>228555</v>
      </c>
      <c r="BU95" s="17">
        <v>12037</v>
      </c>
      <c r="BV95" s="17">
        <v>143291</v>
      </c>
      <c r="BW95" s="13">
        <f t="shared" si="260"/>
        <v>0.60893230429449852</v>
      </c>
      <c r="BX95" s="13">
        <f t="shared" si="329"/>
        <v>0.232832600537067</v>
      </c>
      <c r="BY95" s="13">
        <f t="shared" si="330"/>
        <v>1.2262282656973924E-2</v>
      </c>
      <c r="BZ95" s="13">
        <f t="shared" si="331"/>
        <v>0.14597281251146055</v>
      </c>
      <c r="CA95" s="13">
        <f t="shared" si="261"/>
        <v>0.39106769570550148</v>
      </c>
      <c r="CB95" s="8">
        <v>964049</v>
      </c>
      <c r="CC95" s="8">
        <v>149306</v>
      </c>
      <c r="CD95" s="13">
        <f t="shared" si="262"/>
        <v>0.15487387051902962</v>
      </c>
      <c r="CE95" s="8">
        <v>239782</v>
      </c>
      <c r="CF95" s="8">
        <v>55120</v>
      </c>
      <c r="CG95" s="13">
        <f t="shared" si="263"/>
        <v>0.22987547021878207</v>
      </c>
      <c r="CH95" s="5">
        <v>67066</v>
      </c>
      <c r="CI95" s="5">
        <f>CH95*VLOOKUP(H95,'R-CPI-U-RS'!$A$44:$O$54,15,FALSE)</f>
        <v>67066</v>
      </c>
      <c r="CJ95" s="5"/>
      <c r="CK95" s="5" t="e">
        <v>#N/A</v>
      </c>
      <c r="CL95" s="9" t="e">
        <v>#N/A</v>
      </c>
      <c r="CM95" s="9" t="e">
        <v>#N/A</v>
      </c>
      <c r="CN95" s="9" t="e">
        <v>#N/A</v>
      </c>
      <c r="CO95" s="9" t="e">
        <v>#N/A</v>
      </c>
      <c r="CP95" s="9" t="e">
        <v>#N/A</v>
      </c>
      <c r="CQ95" s="9" t="e">
        <v>#N/A</v>
      </c>
      <c r="CR95" s="9" t="e">
        <v>#N/A</v>
      </c>
      <c r="CS95" s="9" t="e">
        <v>#N/A</v>
      </c>
      <c r="CT95" s="20" t="e">
        <v>#N/A</v>
      </c>
      <c r="CU95" s="20" t="e">
        <f>CT95*VLOOKUP(H95,'R-CPI-U-RS'!$A$44:$P$54,16,FALSE)</f>
        <v>#N/A</v>
      </c>
      <c r="CV95" s="9" t="e">
        <v>#N/A</v>
      </c>
      <c r="CW95" s="9">
        <v>799972</v>
      </c>
      <c r="CX95" s="9">
        <v>118433</v>
      </c>
      <c r="CY95" s="9">
        <v>28276</v>
      </c>
      <c r="CZ95" s="9">
        <v>18228</v>
      </c>
      <c r="DA95" s="11">
        <f t="shared" si="264"/>
        <v>0.82906470972910395</v>
      </c>
      <c r="DB95" s="11">
        <f t="shared" si="265"/>
        <v>0.12274007186169887</v>
      </c>
      <c r="DC95" s="11">
        <f t="shared" si="266"/>
        <v>2.9304317816498757E-2</v>
      </c>
      <c r="DD95" s="11">
        <f t="shared" si="267"/>
        <v>1.8890900592698379E-2</v>
      </c>
      <c r="DE95" s="9" t="e">
        <v>#N/A</v>
      </c>
      <c r="DF95" s="9">
        <v>491338</v>
      </c>
      <c r="DG95" s="9" t="e">
        <v>#N/A</v>
      </c>
      <c r="DH95" s="9" t="e">
        <v>#N/A</v>
      </c>
      <c r="DI95" s="9" t="e">
        <v>#N/A</v>
      </c>
      <c r="DJ95" s="9" t="e">
        <v>#N/A</v>
      </c>
      <c r="DK95" s="9" t="e">
        <v>#N/A</v>
      </c>
      <c r="DL95" s="9" t="e">
        <v>#N/A</v>
      </c>
      <c r="DM95" s="9" t="e">
        <v>#N/A</v>
      </c>
      <c r="DN95" s="9" t="e">
        <v>#N/A</v>
      </c>
      <c r="DO95" s="9" t="e">
        <v>#N/A</v>
      </c>
      <c r="DP95" s="9" t="e">
        <v>#N/A</v>
      </c>
      <c r="DQ95" s="9" t="e">
        <v>#N/A</v>
      </c>
      <c r="DR95" s="9" t="e">
        <v>#N/A</v>
      </c>
      <c r="DS95" s="9" t="e">
        <v>#N/A</v>
      </c>
      <c r="DT95" s="9" t="e">
        <v>#N/A</v>
      </c>
      <c r="DU95" s="9" t="e">
        <v>#N/A</v>
      </c>
      <c r="DV95" s="9" t="e">
        <v>#N/A</v>
      </c>
      <c r="DW95" s="9" t="e">
        <v>#N/A</v>
      </c>
      <c r="DX95" s="9" t="e">
        <v>#N/A</v>
      </c>
      <c r="DY95" s="9" t="e">
        <v>#N/A</v>
      </c>
      <c r="DZ95" s="9" t="e">
        <v>#N/A</v>
      </c>
      <c r="EA95" s="9" t="e">
        <f t="shared" si="336"/>
        <v>#N/A</v>
      </c>
      <c r="EB95" s="9" t="e">
        <f t="shared" si="337"/>
        <v>#N/A</v>
      </c>
      <c r="EC95" s="9" t="e">
        <f t="shared" si="338"/>
        <v>#N/A</v>
      </c>
      <c r="ED95" s="9" t="e">
        <f t="shared" si="339"/>
        <v>#N/A</v>
      </c>
      <c r="EE95" s="9" t="e">
        <f t="shared" si="340"/>
        <v>#N/A</v>
      </c>
      <c r="EF95" s="9" t="e">
        <f t="shared" si="341"/>
        <v>#N/A</v>
      </c>
      <c r="EG95" s="11" t="e">
        <f t="shared" si="342"/>
        <v>#N/A</v>
      </c>
      <c r="EH95" s="11" t="e">
        <f t="shared" si="343"/>
        <v>#N/A</v>
      </c>
      <c r="EI95" s="11" t="e">
        <f t="shared" si="344"/>
        <v>#N/A</v>
      </c>
      <c r="EJ95" s="11" t="e">
        <f t="shared" si="345"/>
        <v>#N/A</v>
      </c>
      <c r="EK95" s="11" t="e">
        <f t="shared" si="346"/>
        <v>#N/A</v>
      </c>
      <c r="EL95" s="11" t="e">
        <f t="shared" si="347"/>
        <v>#N/A</v>
      </c>
      <c r="EM95" s="9">
        <v>767318</v>
      </c>
      <c r="EN95" s="9">
        <v>533693</v>
      </c>
      <c r="EO95" s="14">
        <f t="shared" si="268"/>
        <v>0.69553040590732917</v>
      </c>
      <c r="EP95" s="9">
        <v>512930</v>
      </c>
      <c r="EQ95" s="9">
        <v>491338</v>
      </c>
      <c r="ER95" s="11">
        <f t="shared" si="218"/>
        <v>4.2095412629403625E-2</v>
      </c>
      <c r="ES95" s="9" t="e">
        <v>#N/A</v>
      </c>
      <c r="ET95" s="9">
        <v>644638</v>
      </c>
      <c r="EU95" s="9">
        <v>68348</v>
      </c>
      <c r="EV95" s="9">
        <v>177090</v>
      </c>
      <c r="EW95" s="9">
        <v>171853</v>
      </c>
      <c r="EX95" s="9">
        <v>85396</v>
      </c>
      <c r="EY95" s="9">
        <v>141951</v>
      </c>
      <c r="EZ95" s="13">
        <f t="shared" si="269"/>
        <v>0.10602539719966865</v>
      </c>
      <c r="FA95" s="13">
        <f t="shared" si="270"/>
        <v>0.27471231916207234</v>
      </c>
      <c r="FB95" s="13">
        <f t="shared" si="271"/>
        <v>0.26658837983488409</v>
      </c>
      <c r="FC95" s="13">
        <f t="shared" si="272"/>
        <v>0.13247124742878949</v>
      </c>
      <c r="FD95" s="13">
        <f t="shared" si="273"/>
        <v>0.22020265637458541</v>
      </c>
      <c r="FE95" s="13">
        <f t="shared" si="274"/>
        <v>0.35267390380337493</v>
      </c>
      <c r="FF95" s="9" t="e">
        <v>#N/A</v>
      </c>
      <c r="FG95" s="9" t="e">
        <v>#N/A</v>
      </c>
      <c r="FH95" s="9" t="e">
        <v>#N/A</v>
      </c>
      <c r="FI95" s="9" t="e">
        <v>#N/A</v>
      </c>
      <c r="FJ95" s="9" t="e">
        <v>#N/A</v>
      </c>
      <c r="FK95" s="9" t="e">
        <f t="shared" si="219"/>
        <v>#N/A</v>
      </c>
      <c r="FL95" s="9" t="e">
        <f t="shared" si="220"/>
        <v>#N/A</v>
      </c>
      <c r="FM95" s="9" t="e">
        <f t="shared" si="221"/>
        <v>#N/A</v>
      </c>
      <c r="FN95" s="9" t="e">
        <v>#N/A</v>
      </c>
      <c r="FO95" s="9" t="e">
        <v>#N/A</v>
      </c>
      <c r="FP95" s="9" t="e">
        <v>#N/A</v>
      </c>
      <c r="FQ95" s="9" t="e">
        <f t="shared" si="222"/>
        <v>#N/A</v>
      </c>
      <c r="FR95" s="8">
        <v>444738</v>
      </c>
      <c r="FS95" s="8">
        <v>35831</v>
      </c>
      <c r="FT95" s="13">
        <f t="shared" si="275"/>
        <v>8.0566535803102052E-2</v>
      </c>
      <c r="FU95" s="8">
        <v>408907</v>
      </c>
      <c r="FV95" s="8">
        <v>230858</v>
      </c>
      <c r="FW95" s="8">
        <v>178049</v>
      </c>
      <c r="FX95" s="13">
        <f t="shared" si="276"/>
        <v>0.56457336264725233</v>
      </c>
      <c r="FY95" s="13">
        <f t="shared" si="277"/>
        <v>0.43542663735274767</v>
      </c>
      <c r="FZ95" s="17">
        <v>86590</v>
      </c>
      <c r="GA95" s="17">
        <v>102907</v>
      </c>
      <c r="GB95" s="17">
        <v>114883</v>
      </c>
      <c r="GC95" s="17">
        <v>74544</v>
      </c>
      <c r="GD95" s="17">
        <v>65814</v>
      </c>
      <c r="GE95" s="13">
        <f t="shared" si="223"/>
        <v>0.19469890137564139</v>
      </c>
      <c r="GF95" s="13">
        <f t="shared" si="224"/>
        <v>0.23138791827997607</v>
      </c>
      <c r="GG95" s="13">
        <f t="shared" si="225"/>
        <v>0.25831613219468541</v>
      </c>
      <c r="GH95" s="13">
        <f t="shared" si="226"/>
        <v>0.16761329142101641</v>
      </c>
      <c r="GI95" s="13">
        <f t="shared" si="227"/>
        <v>0.14798375672868069</v>
      </c>
      <c r="GJ95">
        <v>1974</v>
      </c>
      <c r="GK95" s="8">
        <v>297186</v>
      </c>
      <c r="GL95" s="8">
        <v>35275</v>
      </c>
      <c r="GM95" s="8">
        <v>60924</v>
      </c>
      <c r="GN95" s="8">
        <v>43993</v>
      </c>
      <c r="GO95" s="8">
        <v>7360</v>
      </c>
      <c r="GP95" s="13">
        <f t="shared" si="278"/>
        <v>0.66822713597668737</v>
      </c>
      <c r="GQ95" s="13">
        <f t="shared" si="279"/>
        <v>7.9316361543200722E-2</v>
      </c>
      <c r="GR95" s="13">
        <f t="shared" si="280"/>
        <v>0.13698851908314558</v>
      </c>
      <c r="GS95" s="13">
        <f t="shared" si="281"/>
        <v>9.8918914057265175E-2</v>
      </c>
      <c r="GT95" s="13">
        <f t="shared" si="282"/>
        <v>1.6549069339701128E-2</v>
      </c>
      <c r="GU95" s="21">
        <v>234045.86985956301</v>
      </c>
      <c r="GV95" s="21">
        <f>GU95*VLOOKUP(H95,'R-CPI-U-RS'!$A$44:$O$54,15,FALSE)</f>
        <v>234045.86985956301</v>
      </c>
      <c r="GW95" s="9">
        <v>1253</v>
      </c>
      <c r="GX95" s="9">
        <v>14</v>
      </c>
      <c r="GY95" s="9">
        <v>18</v>
      </c>
      <c r="GZ95" s="9">
        <v>621</v>
      </c>
      <c r="HA95" s="9">
        <f t="shared" si="228"/>
        <v>653</v>
      </c>
      <c r="HB95" s="8">
        <v>38272</v>
      </c>
      <c r="HC95" s="8">
        <v>98526</v>
      </c>
      <c r="HD95" s="8">
        <v>138417</v>
      </c>
      <c r="HE95" s="8">
        <v>129484</v>
      </c>
      <c r="HF95" s="8">
        <v>4208</v>
      </c>
      <c r="HG95" s="13">
        <f t="shared" si="283"/>
        <v>9.359585431406163E-2</v>
      </c>
      <c r="HH95" s="13">
        <f t="shared" si="332"/>
        <v>0.24094965358871331</v>
      </c>
      <c r="HI95" s="13">
        <f t="shared" si="333"/>
        <v>0.33850484339959941</v>
      </c>
      <c r="HJ95" s="13">
        <f t="shared" si="334"/>
        <v>0.31665880016727521</v>
      </c>
      <c r="HK95" s="13">
        <f t="shared" si="335"/>
        <v>1.0290848530350422E-2</v>
      </c>
      <c r="HL95" s="5">
        <v>1212</v>
      </c>
      <c r="HM95" s="5">
        <f>HL95*VLOOKUP(H95,'R-CPI-U-RS'!$A$44:$O$54,15,FALSE)</f>
        <v>1212</v>
      </c>
      <c r="HN95" s="17">
        <v>54964</v>
      </c>
      <c r="HO95" s="17">
        <v>85141</v>
      </c>
      <c r="HP95" s="17">
        <v>43776</v>
      </c>
      <c r="HQ95" s="17">
        <v>19549</v>
      </c>
      <c r="HR95" s="17">
        <v>26170</v>
      </c>
      <c r="HS95" s="17">
        <v>1258</v>
      </c>
      <c r="HT95" s="13">
        <f t="shared" si="284"/>
        <v>0.23808574968162247</v>
      </c>
      <c r="HU95" s="13">
        <f t="shared" si="285"/>
        <v>0.36880246731757182</v>
      </c>
      <c r="HV95" s="13">
        <f t="shared" si="286"/>
        <v>0.18962305833022897</v>
      </c>
      <c r="HW95" s="13">
        <f t="shared" si="287"/>
        <v>8.4679759852376787E-2</v>
      </c>
      <c r="HX95" s="13">
        <f t="shared" si="288"/>
        <v>0.11335972762477367</v>
      </c>
      <c r="HY95" s="13">
        <f t="shared" si="289"/>
        <v>5.449237193426262E-3</v>
      </c>
      <c r="HZ95" s="13">
        <v>0.16800000000000001</v>
      </c>
      <c r="IA95" s="17">
        <v>5305</v>
      </c>
      <c r="IB95" s="17">
        <v>34634</v>
      </c>
      <c r="IC95" s="17">
        <v>44842</v>
      </c>
      <c r="ID95" s="17">
        <v>23580</v>
      </c>
      <c r="IE95" s="17">
        <v>61019</v>
      </c>
      <c r="IF95" s="17">
        <v>8669</v>
      </c>
      <c r="IG95" s="13">
        <f t="shared" si="290"/>
        <v>2.9795168745682367E-2</v>
      </c>
      <c r="IH95" s="13">
        <f t="shared" si="291"/>
        <v>0.19451948620885262</v>
      </c>
      <c r="II95" s="13">
        <f t="shared" si="292"/>
        <v>0.25185201826463499</v>
      </c>
      <c r="IJ95" s="13">
        <f t="shared" si="293"/>
        <v>0.13243545316177008</v>
      </c>
      <c r="IK95" s="13">
        <f t="shared" si="294"/>
        <v>0.34270902953681293</v>
      </c>
      <c r="IL95" s="13">
        <f t="shared" si="295"/>
        <v>4.8688844082247024E-2</v>
      </c>
      <c r="IM95" s="13">
        <v>0.3</v>
      </c>
      <c r="IN95" s="17">
        <v>613312</v>
      </c>
      <c r="IO95" s="17">
        <v>477793</v>
      </c>
      <c r="IP95" s="17">
        <v>51171</v>
      </c>
      <c r="IQ95" s="17">
        <v>4979</v>
      </c>
      <c r="IR95" s="17">
        <v>10754</v>
      </c>
      <c r="IS95" s="17">
        <v>9678</v>
      </c>
      <c r="IT95" s="17">
        <v>58937</v>
      </c>
      <c r="IU95" s="13">
        <f t="shared" si="296"/>
        <v>0.77903742304080137</v>
      </c>
      <c r="IV95" s="13">
        <f t="shared" si="297"/>
        <v>8.3433880308880312E-2</v>
      </c>
      <c r="IW95" s="13">
        <f t="shared" si="298"/>
        <v>8.1182171553793175E-3</v>
      </c>
      <c r="IX95" s="13">
        <f t="shared" si="299"/>
        <v>1.7534305541062299E-2</v>
      </c>
      <c r="IY95" s="13">
        <f t="shared" si="300"/>
        <v>1.5779896692058853E-2</v>
      </c>
      <c r="IZ95" s="13">
        <f t="shared" si="301"/>
        <v>9.6096277261817797E-2</v>
      </c>
      <c r="JA95" s="17">
        <v>613312</v>
      </c>
      <c r="JB95" s="17">
        <v>477793</v>
      </c>
      <c r="JC95" s="17">
        <v>51171</v>
      </c>
      <c r="JD95" s="17">
        <v>4979</v>
      </c>
      <c r="JE95" s="17">
        <v>12086</v>
      </c>
      <c r="JF95" s="17">
        <v>8346</v>
      </c>
      <c r="JG95" s="17">
        <v>58937</v>
      </c>
      <c r="JH95" s="13">
        <f t="shared" si="229"/>
        <v>0.77903742304080137</v>
      </c>
      <c r="JI95" s="13">
        <f t="shared" si="230"/>
        <v>8.3433880308880312E-2</v>
      </c>
      <c r="JJ95" s="13">
        <f t="shared" si="231"/>
        <v>8.1182171553793175E-3</v>
      </c>
      <c r="JK95" s="13">
        <f t="shared" si="232"/>
        <v>1.970612021287697E-2</v>
      </c>
      <c r="JL95" s="13">
        <f t="shared" si="233"/>
        <v>1.3608082020244182E-2</v>
      </c>
      <c r="JM95" s="13">
        <f t="shared" si="234"/>
        <v>9.6096277261817797E-2</v>
      </c>
      <c r="JN95" s="1">
        <v>0</v>
      </c>
      <c r="JO95" s="1">
        <v>0</v>
      </c>
      <c r="JP95" s="1">
        <v>0</v>
      </c>
      <c r="JQ95" s="1">
        <v>0</v>
      </c>
      <c r="JR95" s="1">
        <v>0</v>
      </c>
      <c r="JS95" s="1">
        <v>0</v>
      </c>
      <c r="JT95" s="11" t="e">
        <f t="shared" si="235"/>
        <v>#DIV/0!</v>
      </c>
      <c r="JU95" s="11" t="e">
        <f t="shared" si="236"/>
        <v>#DIV/0!</v>
      </c>
      <c r="JV95" s="11" t="e">
        <f t="shared" si="237"/>
        <v>#DIV/0!</v>
      </c>
      <c r="JW95" s="11" t="e">
        <f t="shared" si="238"/>
        <v>#DIV/0!</v>
      </c>
      <c r="JX95" s="11" t="e">
        <f t="shared" si="239"/>
        <v>#DIV/0!</v>
      </c>
      <c r="JY95" s="29">
        <f>(JN95/J95)*100000</f>
        <v>0</v>
      </c>
      <c r="JZ95" s="9"/>
      <c r="KA95" s="9"/>
      <c r="KB95" s="9"/>
      <c r="KC95" s="9"/>
      <c r="KD95" s="9"/>
      <c r="KE95" s="9"/>
      <c r="KF95" s="9"/>
      <c r="KG95" s="9"/>
      <c r="KH95" s="9">
        <f t="shared" si="240"/>
        <v>0</v>
      </c>
      <c r="KI95" s="9">
        <f t="shared" si="241"/>
        <v>0</v>
      </c>
      <c r="KJ95" s="9">
        <f t="shared" si="242"/>
        <v>0</v>
      </c>
      <c r="KK95">
        <v>3.7</v>
      </c>
      <c r="KL95" s="8">
        <v>764</v>
      </c>
      <c r="KM95" s="8">
        <v>3</v>
      </c>
      <c r="KN95" s="8">
        <v>79122</v>
      </c>
      <c r="KO95" s="8">
        <v>443798</v>
      </c>
      <c r="KP95" s="8">
        <v>94954</v>
      </c>
      <c r="KQ95" s="8">
        <v>199117</v>
      </c>
      <c r="KR95" s="8">
        <v>129392</v>
      </c>
      <c r="KS95" s="8">
        <v>20335</v>
      </c>
      <c r="KT95" s="13">
        <f t="shared" si="302"/>
        <v>0.21395770147679799</v>
      </c>
      <c r="KU95" s="13">
        <f t="shared" si="303"/>
        <v>0.44866583445621655</v>
      </c>
      <c r="KV95" s="13">
        <f t="shared" si="304"/>
        <v>0.29155606830134428</v>
      </c>
      <c r="KW95" s="13">
        <f t="shared" si="305"/>
        <v>4.5820395765641127E-2</v>
      </c>
      <c r="KX95" s="17">
        <v>10900435</v>
      </c>
      <c r="KY95" s="15">
        <f t="shared" si="306"/>
        <v>24.561703748101614</v>
      </c>
      <c r="KZ95" s="8">
        <v>499867</v>
      </c>
      <c r="LA95" s="8">
        <v>21865</v>
      </c>
      <c r="LB95" s="8">
        <v>141588</v>
      </c>
      <c r="LC95" s="8">
        <v>201111</v>
      </c>
      <c r="LD95" s="8">
        <v>85804</v>
      </c>
      <c r="LE95" s="8">
        <v>49499</v>
      </c>
      <c r="LF95" s="13">
        <f t="shared" si="307"/>
        <v>4.3741635274983148E-2</v>
      </c>
      <c r="LG95" s="13">
        <f t="shared" si="308"/>
        <v>0.28325134485773218</v>
      </c>
      <c r="LH95" s="13">
        <f t="shared" si="309"/>
        <v>0.40232901951919209</v>
      </c>
      <c r="LI95" s="13">
        <f t="shared" si="310"/>
        <v>0.17165365987352635</v>
      </c>
      <c r="LJ95" s="13">
        <f t="shared" si="311"/>
        <v>9.9024340474566236E-2</v>
      </c>
      <c r="LK95" s="17" t="e">
        <v>#N/A</v>
      </c>
      <c r="LL95" s="17" t="e">
        <v>#N/A</v>
      </c>
      <c r="LM95" s="13" t="e">
        <f t="shared" si="348"/>
        <v>#N/A</v>
      </c>
      <c r="LN95" s="27">
        <v>332.03999999999996</v>
      </c>
      <c r="LO95" s="27">
        <v>25.51</v>
      </c>
      <c r="LP95" s="27">
        <v>32.870000000000005</v>
      </c>
      <c r="LQ95" s="27">
        <v>1.91</v>
      </c>
      <c r="LR95" s="27">
        <v>10.670000000000002</v>
      </c>
      <c r="LS95" s="11">
        <f t="shared" si="312"/>
        <v>0.82392059553349872</v>
      </c>
      <c r="LT95" s="11">
        <f t="shared" si="313"/>
        <v>6.3300248138957821E-2</v>
      </c>
      <c r="LU95" s="11">
        <f t="shared" si="314"/>
        <v>8.1563275434243188E-2</v>
      </c>
      <c r="LV95" s="11">
        <f t="shared" si="315"/>
        <v>4.7394540942928042E-3</v>
      </c>
      <c r="LW95" s="11">
        <f t="shared" si="316"/>
        <v>2.6476426799007448E-2</v>
      </c>
      <c r="LX95" s="25" t="e">
        <v>#N/A</v>
      </c>
      <c r="LY95" s="25" t="e">
        <v>#N/A</v>
      </c>
      <c r="LZ95" s="25" t="e">
        <v>#N/A</v>
      </c>
      <c r="MA95" s="25" t="e">
        <v>#N/A</v>
      </c>
      <c r="MB95" s="22" t="e">
        <v>#N/A</v>
      </c>
      <c r="MC95" s="22" t="e">
        <v>#N/A</v>
      </c>
      <c r="MD95" s="1">
        <v>305</v>
      </c>
      <c r="ME95" s="1">
        <v>135</v>
      </c>
      <c r="MF95" s="1">
        <v>168</v>
      </c>
      <c r="MG95" s="1">
        <v>2</v>
      </c>
      <c r="MH95" s="1">
        <v>0</v>
      </c>
      <c r="MI95" s="1">
        <v>0</v>
      </c>
      <c r="MJ95" s="11">
        <f t="shared" si="243"/>
        <v>0.44262295081967212</v>
      </c>
      <c r="MK95" s="11">
        <f t="shared" si="244"/>
        <v>0.55081967213114758</v>
      </c>
      <c r="ML95" s="11">
        <f t="shared" si="245"/>
        <v>6.5573770491803279E-3</v>
      </c>
      <c r="MM95" s="11">
        <f t="shared" si="246"/>
        <v>0</v>
      </c>
      <c r="MN95" s="11">
        <f t="shared" si="247"/>
        <v>0</v>
      </c>
      <c r="MO95" s="26">
        <v>93.286668787782304</v>
      </c>
      <c r="MP95" s="26">
        <v>92.912411018260599</v>
      </c>
      <c r="MQ95" s="26">
        <v>82.910003662109304</v>
      </c>
      <c r="MR95" s="26">
        <v>51.590000152587798</v>
      </c>
      <c r="MS95" s="9">
        <v>73512.672743000003</v>
      </c>
      <c r="MT95" s="9">
        <v>1125.4820199999999</v>
      </c>
      <c r="MU95" s="9">
        <v>40.299999999999997</v>
      </c>
      <c r="MV95" s="9">
        <v>8822302.5856999997</v>
      </c>
      <c r="MW95" s="9">
        <v>8896981.0404630005</v>
      </c>
      <c r="MX95" s="13" t="e">
        <v>#N/A</v>
      </c>
      <c r="MY95" s="13" t="e">
        <v>#N/A</v>
      </c>
      <c r="MZ95" s="13" t="e">
        <v>#N/A</v>
      </c>
      <c r="NA95" s="13" t="e">
        <v>#N/A</v>
      </c>
      <c r="NB95" s="13" t="e">
        <v>#N/A</v>
      </c>
      <c r="NC95" s="8" t="e">
        <v>#N/A</v>
      </c>
      <c r="ND95" s="8" t="e">
        <v>#N/A</v>
      </c>
      <c r="NE95" s="8" t="e">
        <v>#N/A</v>
      </c>
      <c r="NF95" s="8" t="e">
        <v>#N/A</v>
      </c>
      <c r="NG95" s="8" t="e">
        <v>#N/A</v>
      </c>
      <c r="NH95" s="38" t="e">
        <f t="shared" si="248"/>
        <v>#N/A</v>
      </c>
      <c r="NI95" s="38" t="e">
        <f t="shared" si="249"/>
        <v>#N/A</v>
      </c>
      <c r="NJ95" s="38" t="e">
        <f t="shared" si="250"/>
        <v>#N/A</v>
      </c>
      <c r="NK95" s="38" t="e">
        <f t="shared" si="251"/>
        <v>#N/A</v>
      </c>
      <c r="NL95" s="38" t="e">
        <f t="shared" si="252"/>
        <v>#N/A</v>
      </c>
      <c r="NM95" s="8">
        <v>973095</v>
      </c>
      <c r="NN95" s="8">
        <v>146878</v>
      </c>
      <c r="NO95" s="11">
        <f t="shared" si="253"/>
        <v>0.15093901417641647</v>
      </c>
      <c r="NP95" s="13" t="e">
        <v>#N/A</v>
      </c>
      <c r="NQ95" s="13" t="e">
        <v>#N/A</v>
      </c>
      <c r="NR95" s="13" t="e">
        <v>#N/A</v>
      </c>
      <c r="NS95" s="9" t="e">
        <v>#N/A</v>
      </c>
      <c r="NT95" s="39" t="e">
        <v>#N/A</v>
      </c>
      <c r="NU95" s="8" t="e">
        <v>#N/A</v>
      </c>
      <c r="NV95" s="16" t="e">
        <v>#N/A</v>
      </c>
      <c r="NW95" s="8" t="e">
        <v>#N/A</v>
      </c>
      <c r="NX95" s="25" t="e">
        <v>#N/A</v>
      </c>
      <c r="NY95" s="39" t="e">
        <v>#N/A</v>
      </c>
    </row>
    <row r="96" spans="1:389" x14ac:dyDescent="0.25">
      <c r="A96" s="3" t="s">
        <v>53</v>
      </c>
      <c r="B96" s="3" t="s">
        <v>8</v>
      </c>
      <c r="C96" s="3" t="s">
        <v>84</v>
      </c>
      <c r="D96" s="3" t="s">
        <v>100</v>
      </c>
      <c r="E96" s="3" t="s">
        <v>8</v>
      </c>
      <c r="F96" s="3" t="s">
        <v>31</v>
      </c>
      <c r="G96" s="3">
        <v>55079</v>
      </c>
      <c r="H96" s="3">
        <v>2014</v>
      </c>
      <c r="I96" s="3" t="str">
        <f t="shared" si="216"/>
        <v>Sum of 2014</v>
      </c>
      <c r="J96" s="8">
        <v>955832</v>
      </c>
      <c r="K96" s="8" t="e">
        <v>#N/A</v>
      </c>
      <c r="L96" s="8" t="e">
        <v>#N/A</v>
      </c>
      <c r="M96" s="8" t="e">
        <v>#N/A</v>
      </c>
      <c r="N96" s="8" t="e">
        <v>#N/A</v>
      </c>
      <c r="O96" s="8" t="e">
        <v>#N/A</v>
      </c>
      <c r="P96" s="13" t="e">
        <f t="shared" si="254"/>
        <v>#N/A</v>
      </c>
      <c r="Q96" s="13" t="e">
        <f t="shared" si="255"/>
        <v>#N/A</v>
      </c>
      <c r="R96" s="13" t="e">
        <f t="shared" si="256"/>
        <v>#N/A</v>
      </c>
      <c r="S96" s="13" t="e">
        <f t="shared" si="257"/>
        <v>#N/A</v>
      </c>
      <c r="T96" s="15" t="e">
        <v>#N/A</v>
      </c>
      <c r="U96" s="15" t="e">
        <v>#N/A</v>
      </c>
      <c r="V96" s="15" t="e">
        <v>#N/A</v>
      </c>
      <c r="W96" s="17" t="e">
        <v>#N/A</v>
      </c>
      <c r="X96" s="17" t="e">
        <v>#N/A</v>
      </c>
      <c r="Y96" s="17" t="e">
        <v>#N/A</v>
      </c>
      <c r="Z96" s="17" t="e">
        <v>#N/A</v>
      </c>
      <c r="AA96" s="17" t="e">
        <v>#N/A</v>
      </c>
      <c r="AB96" s="17" t="e">
        <v>#N/A</v>
      </c>
      <c r="AC96" s="17" t="e">
        <v>#N/A</v>
      </c>
      <c r="AD96" s="13" t="e">
        <f t="shared" si="203"/>
        <v>#N/A</v>
      </c>
      <c r="AE96" s="13" t="e">
        <f t="shared" si="204"/>
        <v>#N/A</v>
      </c>
      <c r="AF96" s="13" t="e">
        <f t="shared" si="205"/>
        <v>#N/A</v>
      </c>
      <c r="AG96" s="13" t="e">
        <f t="shared" si="206"/>
        <v>#N/A</v>
      </c>
      <c r="AH96" s="13" t="e">
        <f t="shared" si="207"/>
        <v>#N/A</v>
      </c>
      <c r="AI96" s="13" t="e">
        <f t="shared" si="208"/>
        <v>#N/A</v>
      </c>
      <c r="AJ96" s="13" t="e">
        <f t="shared" si="209"/>
        <v>#N/A</v>
      </c>
      <c r="AK96" s="17" t="e">
        <v>#N/A</v>
      </c>
      <c r="AL96" s="17" t="e">
        <v>#N/A</v>
      </c>
      <c r="AM96" s="17" t="e">
        <v>#N/A</v>
      </c>
      <c r="AN96" s="17" t="e">
        <v>#N/A</v>
      </c>
      <c r="AO96" s="17" t="e">
        <v>#N/A</v>
      </c>
      <c r="AP96" s="13" t="e">
        <f t="shared" si="258"/>
        <v>#N/A</v>
      </c>
      <c r="AQ96" s="13" t="e">
        <f t="shared" si="317"/>
        <v>#N/A</v>
      </c>
      <c r="AR96" s="13" t="e">
        <f t="shared" si="318"/>
        <v>#N/A</v>
      </c>
      <c r="AS96" s="13" t="e">
        <f t="shared" si="319"/>
        <v>#N/A</v>
      </c>
      <c r="AT96" s="19" t="e">
        <v>#N/A</v>
      </c>
      <c r="AU96" s="17" t="e">
        <v>#N/A</v>
      </c>
      <c r="AV96" s="17" t="e">
        <v>#N/A</v>
      </c>
      <c r="AW96" s="17" t="e">
        <v>#N/A</v>
      </c>
      <c r="AX96" s="17" t="e">
        <v>#N/A</v>
      </c>
      <c r="AY96" s="17" t="e">
        <v>#N/A</v>
      </c>
      <c r="AZ96" s="17" t="e">
        <v>#N/A</v>
      </c>
      <c r="BA96" s="13" t="e">
        <f t="shared" si="320"/>
        <v>#N/A</v>
      </c>
      <c r="BB96" s="13" t="e">
        <f t="shared" si="321"/>
        <v>#N/A</v>
      </c>
      <c r="BC96" s="13" t="e">
        <f t="shared" si="322"/>
        <v>#N/A</v>
      </c>
      <c r="BD96" s="13" t="e">
        <f t="shared" si="323"/>
        <v>#N/A</v>
      </c>
      <c r="BE96" s="13" t="e">
        <f t="shared" si="324"/>
        <v>#N/A</v>
      </c>
      <c r="BF96" s="13" t="e">
        <f t="shared" si="210"/>
        <v>#N/A</v>
      </c>
      <c r="BG96" s="17" t="e">
        <v>#N/A</v>
      </c>
      <c r="BH96" s="17" t="e">
        <v>#N/A</v>
      </c>
      <c r="BI96" s="17" t="e">
        <v>#N/A</v>
      </c>
      <c r="BJ96" s="17" t="e">
        <v>#N/A</v>
      </c>
      <c r="BK96" s="17" t="e">
        <v>#N/A</v>
      </c>
      <c r="BL96" s="17" t="e">
        <v>#N/A</v>
      </c>
      <c r="BM96" s="13" t="e">
        <f t="shared" si="259"/>
        <v>#N/A</v>
      </c>
      <c r="BN96" s="13" t="e">
        <f t="shared" si="325"/>
        <v>#N/A</v>
      </c>
      <c r="BO96" s="13" t="e">
        <f t="shared" si="326"/>
        <v>#N/A</v>
      </c>
      <c r="BP96" s="13" t="e">
        <f t="shared" si="327"/>
        <v>#N/A</v>
      </c>
      <c r="BQ96" s="13" t="e">
        <f t="shared" si="328"/>
        <v>#N/A</v>
      </c>
      <c r="BR96" s="13" t="e">
        <f t="shared" si="217"/>
        <v>#N/A</v>
      </c>
      <c r="BS96" s="17" t="e">
        <v>#N/A</v>
      </c>
      <c r="BT96" s="17" t="e">
        <v>#N/A</v>
      </c>
      <c r="BU96" s="17" t="e">
        <v>#N/A</v>
      </c>
      <c r="BV96" s="17" t="e">
        <v>#N/A</v>
      </c>
      <c r="BW96" s="13" t="e">
        <f t="shared" si="260"/>
        <v>#N/A</v>
      </c>
      <c r="BX96" s="13" t="e">
        <f t="shared" si="329"/>
        <v>#N/A</v>
      </c>
      <c r="BY96" s="13" t="e">
        <f t="shared" si="330"/>
        <v>#N/A</v>
      </c>
      <c r="BZ96" s="13" t="e">
        <f t="shared" si="331"/>
        <v>#N/A</v>
      </c>
      <c r="CA96" s="13" t="e">
        <f t="shared" si="261"/>
        <v>#N/A</v>
      </c>
      <c r="CB96" s="8" t="e">
        <v>#N/A</v>
      </c>
      <c r="CC96" s="8" t="e">
        <v>#N/A</v>
      </c>
      <c r="CD96" s="13" t="e">
        <f t="shared" si="262"/>
        <v>#N/A</v>
      </c>
      <c r="CE96" s="8" t="e">
        <v>#N/A</v>
      </c>
      <c r="CF96" s="8" t="e">
        <v>#N/A</v>
      </c>
      <c r="CG96" s="13" t="e">
        <f t="shared" si="263"/>
        <v>#N/A</v>
      </c>
      <c r="CH96" s="5" t="e">
        <v>#N/A</v>
      </c>
      <c r="CI96" s="5" t="e">
        <f>CH96*VLOOKUP(H96,'R-CPI-U-RS'!$A$44:$O$54,15,FALSE)</f>
        <v>#N/A</v>
      </c>
      <c r="CJ96" s="5">
        <v>53689471</v>
      </c>
      <c r="CK96" s="5">
        <v>56531510</v>
      </c>
      <c r="CL96" s="9">
        <v>19407</v>
      </c>
      <c r="CM96" s="9">
        <v>9065</v>
      </c>
      <c r="CN96" s="9">
        <v>3807</v>
      </c>
      <c r="CO96" s="9">
        <v>2794</v>
      </c>
      <c r="CP96" s="9">
        <v>2139</v>
      </c>
      <c r="CQ96" s="9">
        <v>832</v>
      </c>
      <c r="CR96" s="9">
        <v>559</v>
      </c>
      <c r="CS96" s="9">
        <v>211</v>
      </c>
      <c r="CT96" s="20">
        <v>22610433000</v>
      </c>
      <c r="CU96" s="20">
        <f>CT96*VLOOKUP(H96,'R-CPI-U-RS'!$A$44:$P$54,16,FALSE)</f>
        <v>29217335481.449528</v>
      </c>
      <c r="CV96" s="9">
        <v>1522</v>
      </c>
      <c r="CW96" s="9" t="e">
        <v>#N/A</v>
      </c>
      <c r="CX96" s="9" t="e">
        <v>#N/A</v>
      </c>
      <c r="CY96" s="9" t="e">
        <v>#N/A</v>
      </c>
      <c r="CZ96" s="9" t="e">
        <v>#N/A</v>
      </c>
      <c r="DA96" s="11" t="e">
        <f t="shared" si="264"/>
        <v>#N/A</v>
      </c>
      <c r="DB96" s="11" t="e">
        <f t="shared" si="265"/>
        <v>#N/A</v>
      </c>
      <c r="DC96" s="11" t="e">
        <f t="shared" si="266"/>
        <v>#N/A</v>
      </c>
      <c r="DD96" s="11" t="e">
        <f t="shared" si="267"/>
        <v>#N/A</v>
      </c>
      <c r="DE96" s="9">
        <v>447390</v>
      </c>
      <c r="DF96" s="9">
        <v>446996</v>
      </c>
      <c r="DG96" s="9">
        <v>0</v>
      </c>
      <c r="DH96" s="9">
        <v>0</v>
      </c>
      <c r="DI96" s="9">
        <v>0</v>
      </c>
      <c r="DJ96" s="9">
        <v>8772</v>
      </c>
      <c r="DK96" s="9">
        <v>46104</v>
      </c>
      <c r="DL96" s="9">
        <v>19715</v>
      </c>
      <c r="DM96" s="9">
        <v>43505</v>
      </c>
      <c r="DN96" s="9">
        <v>13444</v>
      </c>
      <c r="DO96" s="9">
        <v>9195</v>
      </c>
      <c r="DP96" s="9">
        <v>34822</v>
      </c>
      <c r="DQ96" s="9">
        <v>5239</v>
      </c>
      <c r="DR96" s="9">
        <v>22291</v>
      </c>
      <c r="DS96" s="9">
        <v>22307</v>
      </c>
      <c r="DT96" s="9">
        <v>37325</v>
      </c>
      <c r="DU96" s="9">
        <v>24322</v>
      </c>
      <c r="DV96" s="9">
        <v>89206</v>
      </c>
      <c r="DW96" s="9">
        <v>10013</v>
      </c>
      <c r="DX96" s="9">
        <v>39657</v>
      </c>
      <c r="DY96" s="9">
        <v>18511</v>
      </c>
      <c r="DZ96" s="9">
        <v>0</v>
      </c>
      <c r="EA96" s="9">
        <f t="shared" si="336"/>
        <v>54876</v>
      </c>
      <c r="EB96" s="9">
        <f t="shared" si="337"/>
        <v>40061</v>
      </c>
      <c r="EC96" s="9">
        <f t="shared" si="338"/>
        <v>81923</v>
      </c>
      <c r="ED96" s="9">
        <f t="shared" si="339"/>
        <v>113528</v>
      </c>
      <c r="EE96" s="9">
        <f t="shared" si="340"/>
        <v>76664</v>
      </c>
      <c r="EF96" s="9">
        <f t="shared" si="341"/>
        <v>77376</v>
      </c>
      <c r="EG96" s="11">
        <f t="shared" si="342"/>
        <v>0.12265808355126399</v>
      </c>
      <c r="EH96" s="11">
        <f t="shared" si="343"/>
        <v>8.954379847560294E-2</v>
      </c>
      <c r="EI96" s="11">
        <f t="shared" si="344"/>
        <v>0.18311316748250966</v>
      </c>
      <c r="EJ96" s="11">
        <f t="shared" si="345"/>
        <v>0.25375623058181901</v>
      </c>
      <c r="EK96" s="11">
        <f t="shared" si="346"/>
        <v>0.17135832271619839</v>
      </c>
      <c r="EL96" s="11">
        <f t="shared" si="347"/>
        <v>0.17294977536377656</v>
      </c>
      <c r="EM96" s="9" t="e">
        <v>#N/A</v>
      </c>
      <c r="EN96" s="9" t="e">
        <v>#N/A</v>
      </c>
      <c r="EO96" s="14" t="e">
        <f t="shared" si="268"/>
        <v>#N/A</v>
      </c>
      <c r="EP96" s="9">
        <v>479575</v>
      </c>
      <c r="EQ96" s="9">
        <v>446996</v>
      </c>
      <c r="ER96" s="11">
        <f t="shared" si="218"/>
        <v>6.7933065735286458E-2</v>
      </c>
      <c r="ES96" s="9">
        <v>47239</v>
      </c>
      <c r="ET96" s="9" t="e">
        <v>#N/A</v>
      </c>
      <c r="EU96" s="9" t="e">
        <v>#N/A</v>
      </c>
      <c r="EV96" s="9" t="e">
        <v>#N/A</v>
      </c>
      <c r="EW96" s="9" t="e">
        <v>#N/A</v>
      </c>
      <c r="EX96" s="9" t="e">
        <v>#N/A</v>
      </c>
      <c r="EY96" s="9" t="e">
        <v>#N/A</v>
      </c>
      <c r="EZ96" s="13" t="e">
        <f t="shared" si="269"/>
        <v>#N/A</v>
      </c>
      <c r="FA96" s="13" t="e">
        <f t="shared" si="270"/>
        <v>#N/A</v>
      </c>
      <c r="FB96" s="13" t="e">
        <f t="shared" si="271"/>
        <v>#N/A</v>
      </c>
      <c r="FC96" s="13" t="e">
        <f t="shared" si="272"/>
        <v>#N/A</v>
      </c>
      <c r="FD96" s="13" t="e">
        <f t="shared" si="273"/>
        <v>#N/A</v>
      </c>
      <c r="FE96" s="13" t="e">
        <f t="shared" si="274"/>
        <v>#N/A</v>
      </c>
      <c r="FF96" s="9">
        <v>1398</v>
      </c>
      <c r="FG96" s="9">
        <v>47726</v>
      </c>
      <c r="FH96" s="9">
        <v>698</v>
      </c>
      <c r="FI96" s="9">
        <v>16804</v>
      </c>
      <c r="FJ96" s="9">
        <v>586</v>
      </c>
      <c r="FK96" s="9">
        <f t="shared" si="219"/>
        <v>49124</v>
      </c>
      <c r="FL96" s="9">
        <f t="shared" si="220"/>
        <v>17502</v>
      </c>
      <c r="FM96" s="9">
        <f t="shared" si="221"/>
        <v>586</v>
      </c>
      <c r="FN96" s="9">
        <v>196133</v>
      </c>
      <c r="FO96" s="9">
        <v>128696</v>
      </c>
      <c r="FP96" s="9">
        <v>304365</v>
      </c>
      <c r="FQ96" s="9">
        <f t="shared" si="222"/>
        <v>67437</v>
      </c>
      <c r="FR96" s="8" t="e">
        <v>#N/A</v>
      </c>
      <c r="FS96" s="8" t="e">
        <v>#N/A</v>
      </c>
      <c r="FT96" s="13" t="e">
        <f t="shared" si="275"/>
        <v>#N/A</v>
      </c>
      <c r="FU96" s="8" t="e">
        <v>#N/A</v>
      </c>
      <c r="FV96" s="8" t="e">
        <v>#N/A</v>
      </c>
      <c r="FW96" s="8" t="e">
        <v>#N/A</v>
      </c>
      <c r="FX96" s="13" t="e">
        <f t="shared" si="276"/>
        <v>#N/A</v>
      </c>
      <c r="FY96" s="13" t="e">
        <f t="shared" si="277"/>
        <v>#N/A</v>
      </c>
      <c r="FZ96" s="17">
        <v>23888</v>
      </c>
      <c r="GA96" s="17">
        <v>45022</v>
      </c>
      <c r="GB96" s="17">
        <v>89916</v>
      </c>
      <c r="GC96" s="17">
        <v>130183</v>
      </c>
      <c r="GD96" s="17">
        <v>128106</v>
      </c>
      <c r="GE96" s="13" t="e">
        <f t="shared" si="223"/>
        <v>#N/A</v>
      </c>
      <c r="GF96" s="13" t="e">
        <f t="shared" si="224"/>
        <v>#N/A</v>
      </c>
      <c r="GG96" s="13" t="e">
        <f t="shared" si="225"/>
        <v>#N/A</v>
      </c>
      <c r="GH96" s="13" t="e">
        <f t="shared" si="226"/>
        <v>#N/A</v>
      </c>
      <c r="GI96" s="13" t="e">
        <f t="shared" si="227"/>
        <v>#N/A</v>
      </c>
      <c r="GJ96" t="e">
        <v>#N/A</v>
      </c>
      <c r="GK96" s="8" t="e">
        <v>#N/A</v>
      </c>
      <c r="GL96" s="8" t="e">
        <v>#N/A</v>
      </c>
      <c r="GM96" s="8" t="e">
        <v>#N/A</v>
      </c>
      <c r="GN96" s="8" t="e">
        <v>#N/A</v>
      </c>
      <c r="GO96" s="8" t="e">
        <v>#N/A</v>
      </c>
      <c r="GP96" s="13" t="e">
        <f t="shared" si="278"/>
        <v>#N/A</v>
      </c>
      <c r="GQ96" s="13" t="e">
        <f t="shared" si="279"/>
        <v>#N/A</v>
      </c>
      <c r="GR96" s="13" t="e">
        <f t="shared" si="280"/>
        <v>#N/A</v>
      </c>
      <c r="GS96" s="13" t="e">
        <f t="shared" si="281"/>
        <v>#N/A</v>
      </c>
      <c r="GT96" s="13" t="e">
        <f t="shared" si="282"/>
        <v>#N/A</v>
      </c>
      <c r="GU96" s="21">
        <v>137355.766583783</v>
      </c>
      <c r="GV96" s="21">
        <f>GU96*VLOOKUP(H96,'R-CPI-U-RS'!$A$44:$O$54,15,FALSE)</f>
        <v>182706.47697727822</v>
      </c>
      <c r="GW96" s="9">
        <v>138</v>
      </c>
      <c r="GX96" s="9">
        <v>4</v>
      </c>
      <c r="GY96" s="9">
        <v>12</v>
      </c>
      <c r="GZ96" s="9">
        <v>641</v>
      </c>
      <c r="HA96" s="9">
        <f t="shared" si="228"/>
        <v>657</v>
      </c>
      <c r="HB96" s="8" t="e">
        <v>#N/A</v>
      </c>
      <c r="HC96" s="8" t="e">
        <v>#N/A</v>
      </c>
      <c r="HD96" s="8" t="e">
        <v>#N/A</v>
      </c>
      <c r="HE96" s="8" t="e">
        <v>#N/A</v>
      </c>
      <c r="HF96" s="8" t="e">
        <v>#N/A</v>
      </c>
      <c r="HG96" s="13" t="e">
        <f t="shared" si="283"/>
        <v>#N/A</v>
      </c>
      <c r="HH96" s="13" t="e">
        <f t="shared" si="332"/>
        <v>#N/A</v>
      </c>
      <c r="HI96" s="13" t="e">
        <f t="shared" si="333"/>
        <v>#N/A</v>
      </c>
      <c r="HJ96" s="13" t="e">
        <f t="shared" si="334"/>
        <v>#N/A</v>
      </c>
      <c r="HK96" s="13" t="e">
        <f t="shared" si="335"/>
        <v>#N/A</v>
      </c>
      <c r="HL96" s="5" t="e">
        <v>#N/A</v>
      </c>
      <c r="HM96" s="5" t="e">
        <f>HL96*VLOOKUP(H96,'R-CPI-U-RS'!$A$44:$O$54,15,FALSE)</f>
        <v>#N/A</v>
      </c>
      <c r="HN96" s="17" t="e">
        <v>#N/A</v>
      </c>
      <c r="HO96" s="17" t="e">
        <v>#N/A</v>
      </c>
      <c r="HP96" s="17" t="e">
        <v>#N/A</v>
      </c>
      <c r="HQ96" s="17" t="e">
        <v>#N/A</v>
      </c>
      <c r="HR96" s="17" t="e">
        <v>#N/A</v>
      </c>
      <c r="HS96" s="17" t="e">
        <v>#N/A</v>
      </c>
      <c r="HT96" s="13" t="e">
        <f t="shared" si="284"/>
        <v>#N/A</v>
      </c>
      <c r="HU96" s="13" t="e">
        <f t="shared" si="285"/>
        <v>#N/A</v>
      </c>
      <c r="HV96" s="13" t="e">
        <f t="shared" si="286"/>
        <v>#N/A</v>
      </c>
      <c r="HW96" s="13" t="e">
        <f t="shared" si="287"/>
        <v>#N/A</v>
      </c>
      <c r="HX96" s="13" t="e">
        <f t="shared" si="288"/>
        <v>#N/A</v>
      </c>
      <c r="HY96" s="13" t="e">
        <f t="shared" si="289"/>
        <v>#N/A</v>
      </c>
      <c r="HZ96" s="13" t="e">
        <v>#N/A</v>
      </c>
      <c r="IA96" s="17" t="e">
        <v>#N/A</v>
      </c>
      <c r="IB96" s="17" t="e">
        <v>#N/A</v>
      </c>
      <c r="IC96" s="17" t="e">
        <v>#N/A</v>
      </c>
      <c r="ID96" s="17" t="e">
        <v>#N/A</v>
      </c>
      <c r="IE96" s="17" t="e">
        <v>#N/A</v>
      </c>
      <c r="IF96" s="17" t="e">
        <v>#N/A</v>
      </c>
      <c r="IG96" s="13" t="e">
        <f t="shared" si="290"/>
        <v>#N/A</v>
      </c>
      <c r="IH96" s="13" t="e">
        <f t="shared" si="291"/>
        <v>#N/A</v>
      </c>
      <c r="II96" s="13" t="e">
        <f t="shared" si="292"/>
        <v>#N/A</v>
      </c>
      <c r="IJ96" s="13" t="e">
        <f t="shared" si="293"/>
        <v>#N/A</v>
      </c>
      <c r="IK96" s="13" t="e">
        <f t="shared" si="294"/>
        <v>#N/A</v>
      </c>
      <c r="IL96" s="13" t="e">
        <f t="shared" si="295"/>
        <v>#N/A</v>
      </c>
      <c r="IM96" s="13" t="e">
        <v>#N/A</v>
      </c>
      <c r="IN96" s="17" t="e">
        <v>#N/A</v>
      </c>
      <c r="IO96" s="17" t="e">
        <v>#N/A</v>
      </c>
      <c r="IP96" s="17" t="e">
        <v>#N/A</v>
      </c>
      <c r="IQ96" s="17" t="e">
        <v>#N/A</v>
      </c>
      <c r="IR96" s="17" t="e">
        <v>#N/A</v>
      </c>
      <c r="IS96" s="17" t="e">
        <v>#N/A</v>
      </c>
      <c r="IT96" s="17" t="e">
        <v>#N/A</v>
      </c>
      <c r="IU96" s="13" t="e">
        <f t="shared" si="296"/>
        <v>#N/A</v>
      </c>
      <c r="IV96" s="13" t="e">
        <f t="shared" si="297"/>
        <v>#N/A</v>
      </c>
      <c r="IW96" s="13" t="e">
        <f t="shared" si="298"/>
        <v>#N/A</v>
      </c>
      <c r="IX96" s="13" t="e">
        <f t="shared" si="299"/>
        <v>#N/A</v>
      </c>
      <c r="IY96" s="13" t="e">
        <f t="shared" si="300"/>
        <v>#N/A</v>
      </c>
      <c r="IZ96" s="13" t="e">
        <f t="shared" si="301"/>
        <v>#N/A</v>
      </c>
      <c r="JA96" s="17">
        <v>470162</v>
      </c>
      <c r="JB96" s="17">
        <v>366746</v>
      </c>
      <c r="JC96" s="17">
        <v>41510</v>
      </c>
      <c r="JD96" s="17">
        <v>25606</v>
      </c>
      <c r="JE96" s="17">
        <v>18855</v>
      </c>
      <c r="JF96" s="17">
        <v>3583</v>
      </c>
      <c r="JG96" s="17">
        <v>13862</v>
      </c>
      <c r="JH96" s="13">
        <f t="shared" si="229"/>
        <v>0.78004177283574594</v>
      </c>
      <c r="JI96" s="13">
        <f t="shared" si="230"/>
        <v>8.8288717505880951E-2</v>
      </c>
      <c r="JJ96" s="13">
        <f t="shared" si="231"/>
        <v>5.4462079028079681E-2</v>
      </c>
      <c r="JK96" s="13">
        <f t="shared" si="232"/>
        <v>4.010319847201603E-2</v>
      </c>
      <c r="JL96" s="13">
        <f t="shared" si="233"/>
        <v>7.6207775192380497E-3</v>
      </c>
      <c r="JM96" s="13">
        <f t="shared" si="234"/>
        <v>2.948345463903931E-2</v>
      </c>
      <c r="JN96" s="1">
        <v>66</v>
      </c>
      <c r="JO96" s="1">
        <v>36</v>
      </c>
      <c r="JP96" s="1">
        <v>12</v>
      </c>
      <c r="JQ96" s="1">
        <v>17</v>
      </c>
      <c r="JR96" s="1">
        <v>1</v>
      </c>
      <c r="JS96" s="1">
        <v>0</v>
      </c>
      <c r="JT96" s="11">
        <f t="shared" si="235"/>
        <v>0.54545454545454541</v>
      </c>
      <c r="JU96" s="11">
        <f t="shared" si="236"/>
        <v>0.18181818181818182</v>
      </c>
      <c r="JV96" s="11">
        <f t="shared" si="237"/>
        <v>0.25757575757575757</v>
      </c>
      <c r="JW96" s="11">
        <f t="shared" si="238"/>
        <v>1.5151515151515152E-2</v>
      </c>
      <c r="JX96" s="11">
        <f t="shared" si="239"/>
        <v>0</v>
      </c>
      <c r="JY96" s="29">
        <f>(JN96/J96)*100000</f>
        <v>6.9049791176692139</v>
      </c>
      <c r="JZ96" s="9">
        <v>41014263</v>
      </c>
      <c r="KA96" s="9"/>
      <c r="KB96" s="9">
        <v>479156</v>
      </c>
      <c r="KC96" s="9"/>
      <c r="KD96" s="9"/>
      <c r="KE96" s="9"/>
      <c r="KF96" s="9"/>
      <c r="KG96" s="9">
        <v>0</v>
      </c>
      <c r="KH96" s="9">
        <f t="shared" si="240"/>
        <v>0</v>
      </c>
      <c r="KI96" s="9">
        <f t="shared" si="241"/>
        <v>479156</v>
      </c>
      <c r="KJ96" s="9">
        <f t="shared" si="242"/>
        <v>41493419</v>
      </c>
      <c r="KK96" t="e">
        <v>#N/A</v>
      </c>
      <c r="KL96" s="8" t="e">
        <v>#N/A</v>
      </c>
      <c r="KM96" s="8" t="e">
        <v>#N/A</v>
      </c>
      <c r="KN96" s="8" t="e">
        <v>#N/A</v>
      </c>
      <c r="KO96" s="8" t="e">
        <v>#N/A</v>
      </c>
      <c r="KP96" s="8" t="e">
        <v>#N/A</v>
      </c>
      <c r="KQ96" s="8" t="e">
        <v>#N/A</v>
      </c>
      <c r="KR96" s="8" t="e">
        <v>#N/A</v>
      </c>
      <c r="KS96" s="8" t="e">
        <v>#N/A</v>
      </c>
      <c r="KT96" s="13" t="e">
        <f t="shared" si="302"/>
        <v>#N/A</v>
      </c>
      <c r="KU96" s="13" t="e">
        <f t="shared" si="303"/>
        <v>#N/A</v>
      </c>
      <c r="KV96" s="13" t="e">
        <f t="shared" si="304"/>
        <v>#N/A</v>
      </c>
      <c r="KW96" s="13" t="e">
        <f t="shared" si="305"/>
        <v>#N/A</v>
      </c>
      <c r="KX96" s="17" t="e">
        <v>#N/A</v>
      </c>
      <c r="KY96" s="15" t="e">
        <f t="shared" si="306"/>
        <v>#N/A</v>
      </c>
      <c r="KZ96" s="8" t="e">
        <v>#N/A</v>
      </c>
      <c r="LA96" s="8" t="e">
        <v>#N/A</v>
      </c>
      <c r="LB96" s="8" t="e">
        <v>#N/A</v>
      </c>
      <c r="LC96" s="8" t="e">
        <v>#N/A</v>
      </c>
      <c r="LD96" s="8" t="e">
        <v>#N/A</v>
      </c>
      <c r="LE96" s="8" t="e">
        <v>#N/A</v>
      </c>
      <c r="LF96" s="13" t="e">
        <f t="shared" si="307"/>
        <v>#N/A</v>
      </c>
      <c r="LG96" s="13" t="e">
        <f t="shared" si="308"/>
        <v>#N/A</v>
      </c>
      <c r="LH96" s="13" t="e">
        <f t="shared" si="309"/>
        <v>#N/A</v>
      </c>
      <c r="LI96" s="13" t="e">
        <f t="shared" si="310"/>
        <v>#N/A</v>
      </c>
      <c r="LJ96" s="13" t="e">
        <f t="shared" si="311"/>
        <v>#N/A</v>
      </c>
      <c r="LK96" s="17" t="e">
        <v>#N/A</v>
      </c>
      <c r="LL96" s="17" t="e">
        <v>#N/A</v>
      </c>
      <c r="LM96" s="13" t="e">
        <f t="shared" si="348"/>
        <v>#N/A</v>
      </c>
      <c r="LN96" s="27">
        <v>205.08999999999997</v>
      </c>
      <c r="LO96" s="27">
        <v>8.18</v>
      </c>
      <c r="LP96" s="27">
        <v>13.96</v>
      </c>
      <c r="LQ96" s="27">
        <v>12.57</v>
      </c>
      <c r="LR96" s="27">
        <v>2.7300000000000004</v>
      </c>
      <c r="LS96" s="11">
        <f t="shared" si="312"/>
        <v>0.84562734507071291</v>
      </c>
      <c r="LT96" s="11">
        <f t="shared" si="313"/>
        <v>3.3727786253247023E-2</v>
      </c>
      <c r="LU96" s="11">
        <f t="shared" si="314"/>
        <v>5.7559889498206417E-2</v>
      </c>
      <c r="LV96" s="11">
        <f t="shared" si="315"/>
        <v>5.1828639755906493E-2</v>
      </c>
      <c r="LW96" s="11">
        <f t="shared" si="316"/>
        <v>1.1256339421927187E-2</v>
      </c>
      <c r="LX96" s="25" t="e">
        <v>#N/A</v>
      </c>
      <c r="LY96" s="25" t="e">
        <v>#N/A</v>
      </c>
      <c r="LZ96" s="25" t="e">
        <v>#N/A</v>
      </c>
      <c r="MA96" s="25" t="e">
        <v>#N/A</v>
      </c>
      <c r="MB96" s="22" t="e">
        <v>#N/A</v>
      </c>
      <c r="MC96" s="22" t="e">
        <v>#N/A</v>
      </c>
      <c r="MD96" s="1">
        <v>365</v>
      </c>
      <c r="ME96" s="1">
        <v>166</v>
      </c>
      <c r="MF96" s="1">
        <v>194</v>
      </c>
      <c r="MG96" s="1">
        <v>5</v>
      </c>
      <c r="MH96" s="1">
        <v>0</v>
      </c>
      <c r="MI96" s="1">
        <v>0</v>
      </c>
      <c r="MJ96" s="11">
        <f t="shared" si="243"/>
        <v>0.45479452054794522</v>
      </c>
      <c r="MK96" s="11">
        <f t="shared" si="244"/>
        <v>0.53150684931506853</v>
      </c>
      <c r="ML96" s="11">
        <f t="shared" si="245"/>
        <v>1.3698630136986301E-2</v>
      </c>
      <c r="MM96" s="11">
        <f t="shared" si="246"/>
        <v>0</v>
      </c>
      <c r="MN96" s="11">
        <f t="shared" si="247"/>
        <v>0</v>
      </c>
      <c r="MO96" s="26" t="e">
        <v>#N/A</v>
      </c>
      <c r="MP96" s="26" t="e">
        <v>#N/A</v>
      </c>
      <c r="MQ96" s="26" t="e">
        <v>#N/A</v>
      </c>
      <c r="MR96" s="26" t="e">
        <v>#N/A</v>
      </c>
      <c r="MS96" s="9">
        <v>959711.69946894096</v>
      </c>
      <c r="MT96" s="9">
        <v>5731.1930000000002</v>
      </c>
      <c r="MU96" s="9">
        <v>77520.52</v>
      </c>
      <c r="MV96" s="9">
        <v>2692662.7899699998</v>
      </c>
      <c r="MW96" s="9">
        <v>3735626.2024389398</v>
      </c>
      <c r="MX96" s="13" t="e">
        <v>#N/A</v>
      </c>
      <c r="MY96" s="13" t="e">
        <v>#N/A</v>
      </c>
      <c r="MZ96" s="13" t="e">
        <v>#N/A</v>
      </c>
      <c r="NA96" s="13" t="e">
        <v>#N/A</v>
      </c>
      <c r="NB96" s="13" t="e">
        <v>#N/A</v>
      </c>
      <c r="NC96" s="8" t="e">
        <v>#N/A</v>
      </c>
      <c r="ND96" s="8" t="e">
        <v>#N/A</v>
      </c>
      <c r="NE96" s="8" t="e">
        <v>#N/A</v>
      </c>
      <c r="NF96" s="8" t="e">
        <v>#N/A</v>
      </c>
      <c r="NG96" s="8" t="e">
        <v>#N/A</v>
      </c>
      <c r="NH96" s="38" t="e">
        <f t="shared" si="248"/>
        <v>#N/A</v>
      </c>
      <c r="NI96" s="38" t="e">
        <f t="shared" si="249"/>
        <v>#N/A</v>
      </c>
      <c r="NJ96" s="38" t="e">
        <f t="shared" si="250"/>
        <v>#N/A</v>
      </c>
      <c r="NK96" s="38" t="e">
        <f t="shared" si="251"/>
        <v>#N/A</v>
      </c>
      <c r="NL96" s="38" t="e">
        <f t="shared" si="252"/>
        <v>#N/A</v>
      </c>
      <c r="NM96" s="8">
        <v>947260</v>
      </c>
      <c r="NN96" s="8">
        <v>127709</v>
      </c>
      <c r="NO96" s="11">
        <f t="shared" si="253"/>
        <v>0.13481937377277622</v>
      </c>
      <c r="NP96" s="13" t="e">
        <v>#N/A</v>
      </c>
      <c r="NQ96" s="13" t="e">
        <v>#N/A</v>
      </c>
      <c r="NR96" s="13" t="e">
        <v>#N/A</v>
      </c>
      <c r="NS96" s="9">
        <v>700</v>
      </c>
      <c r="NT96" s="39">
        <v>73.190669999999997</v>
      </c>
      <c r="NU96" s="8" t="e">
        <v>#N/A</v>
      </c>
      <c r="NV96" s="16" t="e">
        <v>#N/A</v>
      </c>
      <c r="NW96" s="8" t="e">
        <v>#N/A</v>
      </c>
      <c r="NX96" s="25" t="e">
        <v>#N/A</v>
      </c>
      <c r="NY96" s="39" t="e">
        <v>#N/A</v>
      </c>
    </row>
    <row r="97" spans="1:389" x14ac:dyDescent="0.25">
      <c r="A97" s="3" t="s">
        <v>53</v>
      </c>
      <c r="B97" s="3" t="s">
        <v>8</v>
      </c>
      <c r="C97" s="3" t="s">
        <v>84</v>
      </c>
      <c r="D97" s="3" t="s">
        <v>100</v>
      </c>
      <c r="E97" s="3" t="s">
        <v>8</v>
      </c>
      <c r="F97" s="3" t="s">
        <v>31</v>
      </c>
      <c r="G97" s="3">
        <v>55079</v>
      </c>
      <c r="H97" s="3">
        <v>2015</v>
      </c>
      <c r="I97" s="3" t="str">
        <f t="shared" si="216"/>
        <v>Sum of 2015</v>
      </c>
      <c r="J97" s="8">
        <v>955139</v>
      </c>
      <c r="K97" s="8">
        <v>957735</v>
      </c>
      <c r="L97" s="8">
        <v>233203</v>
      </c>
      <c r="M97" s="8">
        <v>252062</v>
      </c>
      <c r="N97" s="8">
        <v>353826</v>
      </c>
      <c r="O97" s="8">
        <v>118644</v>
      </c>
      <c r="P97" s="13">
        <f t="shared" si="254"/>
        <v>0.24349428599769246</v>
      </c>
      <c r="Q97" s="13">
        <f t="shared" si="255"/>
        <v>0.26318553670900613</v>
      </c>
      <c r="R97" s="13">
        <f t="shared" si="256"/>
        <v>0.36944039844006954</v>
      </c>
      <c r="S97" s="13">
        <f t="shared" si="257"/>
        <v>0.12387977885323184</v>
      </c>
      <c r="T97" s="15">
        <v>34.6</v>
      </c>
      <c r="U97" s="15">
        <v>33.5</v>
      </c>
      <c r="V97" s="15">
        <v>35.9</v>
      </c>
      <c r="W97" s="17">
        <v>501804</v>
      </c>
      <c r="X97" s="17">
        <v>248974</v>
      </c>
      <c r="Y97" s="17">
        <v>40068</v>
      </c>
      <c r="Z97" s="17">
        <v>5414</v>
      </c>
      <c r="AA97" s="17">
        <v>22587</v>
      </c>
      <c r="AB97" s="17">
        <v>138888</v>
      </c>
      <c r="AC97" s="17">
        <v>455931</v>
      </c>
      <c r="AD97" s="13">
        <f t="shared" si="203"/>
        <v>0.52394869144387535</v>
      </c>
      <c r="AE97" s="13">
        <f t="shared" si="204"/>
        <v>0.25996126277101705</v>
      </c>
      <c r="AF97" s="13">
        <f t="shared" si="205"/>
        <v>4.1836207301602216E-2</v>
      </c>
      <c r="AG97" s="13">
        <f t="shared" si="206"/>
        <v>5.6529206930936013E-3</v>
      </c>
      <c r="AH97" s="13">
        <f t="shared" si="207"/>
        <v>2.3583767952512959E-2</v>
      </c>
      <c r="AI97" s="13">
        <f t="shared" si="208"/>
        <v>0.14501714983789879</v>
      </c>
      <c r="AJ97" s="13">
        <f t="shared" si="209"/>
        <v>0.4760513085561246</v>
      </c>
      <c r="AK97" s="17">
        <v>381917</v>
      </c>
      <c r="AL97" s="17">
        <v>136108</v>
      </c>
      <c r="AM97" s="17">
        <v>118770</v>
      </c>
      <c r="AN97" s="17">
        <v>53897</v>
      </c>
      <c r="AO97" s="17">
        <v>73142</v>
      </c>
      <c r="AP97" s="13">
        <f t="shared" si="258"/>
        <v>0.35638109851093303</v>
      </c>
      <c r="AQ97" s="13">
        <f t="shared" si="317"/>
        <v>0.31098380014505772</v>
      </c>
      <c r="AR97" s="13">
        <f t="shared" si="318"/>
        <v>0.14112228573224025</v>
      </c>
      <c r="AS97" s="13">
        <f t="shared" si="319"/>
        <v>0.19151281561176905</v>
      </c>
      <c r="AT97" s="19">
        <v>2.4500000000000002</v>
      </c>
      <c r="AU97" s="17">
        <v>888653</v>
      </c>
      <c r="AV97" s="17">
        <v>0</v>
      </c>
      <c r="AW97" s="17">
        <v>0</v>
      </c>
      <c r="AX97" s="17">
        <v>0</v>
      </c>
      <c r="AY97" s="17">
        <v>0</v>
      </c>
      <c r="AZ97" s="17">
        <v>0</v>
      </c>
      <c r="BA97" s="13">
        <f t="shared" si="320"/>
        <v>0</v>
      </c>
      <c r="BB97" s="13">
        <f t="shared" si="321"/>
        <v>0</v>
      </c>
      <c r="BC97" s="13">
        <f t="shared" si="322"/>
        <v>0</v>
      </c>
      <c r="BD97" s="13">
        <f t="shared" si="323"/>
        <v>0</v>
      </c>
      <c r="BE97" s="13">
        <f t="shared" si="324"/>
        <v>0</v>
      </c>
      <c r="BF97" s="13">
        <f t="shared" si="210"/>
        <v>0</v>
      </c>
      <c r="BG97" s="17">
        <v>944710</v>
      </c>
      <c r="BH97" s="17">
        <v>786914</v>
      </c>
      <c r="BI97" s="17">
        <v>114776</v>
      </c>
      <c r="BJ97" s="17">
        <v>21829</v>
      </c>
      <c r="BK97" s="17">
        <v>16838</v>
      </c>
      <c r="BL97" s="17">
        <v>4353</v>
      </c>
      <c r="BM97" s="13">
        <f t="shared" si="259"/>
        <v>0.83296884758285616</v>
      </c>
      <c r="BN97" s="13">
        <f t="shared" si="325"/>
        <v>0.12149336833525633</v>
      </c>
      <c r="BO97" s="13">
        <f t="shared" si="326"/>
        <v>2.3106561802034485E-2</v>
      </c>
      <c r="BP97" s="13">
        <f t="shared" si="327"/>
        <v>1.782345905092568E-2</v>
      </c>
      <c r="BQ97" s="13">
        <f t="shared" si="328"/>
        <v>4.6077632289273961E-3</v>
      </c>
      <c r="BR97" s="13">
        <f t="shared" si="217"/>
        <v>0.16703115241714386</v>
      </c>
      <c r="BS97" s="17">
        <v>652306</v>
      </c>
      <c r="BT97" s="17">
        <v>202154</v>
      </c>
      <c r="BU97" s="17">
        <v>16900</v>
      </c>
      <c r="BV97" s="17">
        <v>86375</v>
      </c>
      <c r="BW97" s="13">
        <f t="shared" si="260"/>
        <v>0.68109236897471637</v>
      </c>
      <c r="BX97" s="13">
        <f t="shared" si="329"/>
        <v>0.21107508862054744</v>
      </c>
      <c r="BY97" s="13">
        <f t="shared" si="330"/>
        <v>1.7645799725393766E-2</v>
      </c>
      <c r="BZ97" s="13">
        <f t="shared" si="331"/>
        <v>9.0186742679342402E-2</v>
      </c>
      <c r="CA97" s="13">
        <f t="shared" si="261"/>
        <v>0.31890763102528363</v>
      </c>
      <c r="CB97" s="8">
        <v>934793</v>
      </c>
      <c r="CC97" s="8">
        <v>188924</v>
      </c>
      <c r="CD97" s="13">
        <f t="shared" si="262"/>
        <v>0.20210249755828297</v>
      </c>
      <c r="CE97" s="8">
        <v>229688</v>
      </c>
      <c r="CF97" s="8">
        <v>67974</v>
      </c>
      <c r="CG97" s="13">
        <f t="shared" si="263"/>
        <v>0.29594058026540349</v>
      </c>
      <c r="CH97" s="5">
        <v>45859</v>
      </c>
      <c r="CI97" s="5">
        <f>CH97*VLOOKUP(H97,'R-CPI-U-RS'!$A$44:$O$54,15,FALSE)</f>
        <v>60895.169394200399</v>
      </c>
      <c r="CJ97" s="5">
        <v>55146218</v>
      </c>
      <c r="CK97" s="5">
        <v>56717396</v>
      </c>
      <c r="CL97" s="9">
        <v>19557</v>
      </c>
      <c r="CM97" s="9">
        <v>9144</v>
      </c>
      <c r="CN97" s="9">
        <v>3828</v>
      </c>
      <c r="CO97" s="9">
        <v>2759</v>
      </c>
      <c r="CP97" s="9">
        <v>2173</v>
      </c>
      <c r="CQ97" s="9">
        <v>899</v>
      </c>
      <c r="CR97" s="9">
        <v>526</v>
      </c>
      <c r="CS97" s="9">
        <v>228</v>
      </c>
      <c r="CT97" s="20">
        <v>23197088000</v>
      </c>
      <c r="CU97" s="20">
        <f>CT97*VLOOKUP(H97,'R-CPI-U-RS'!$A$44:$P$54,16,FALSE)</f>
        <v>29923777313.809937</v>
      </c>
      <c r="CV97" s="9">
        <v>1532</v>
      </c>
      <c r="CW97" s="9">
        <v>645275</v>
      </c>
      <c r="CX97" s="9">
        <v>83438</v>
      </c>
      <c r="CY97" s="9">
        <v>96224</v>
      </c>
      <c r="CZ97" s="9">
        <v>109321</v>
      </c>
      <c r="DA97" s="11">
        <f t="shared" si="264"/>
        <v>0.690681803099358</v>
      </c>
      <c r="DB97" s="11">
        <f t="shared" si="265"/>
        <v>8.9309377067148477E-2</v>
      </c>
      <c r="DC97" s="11">
        <f t="shared" si="266"/>
        <v>0.10299510413611658</v>
      </c>
      <c r="DD97" s="11">
        <f t="shared" si="267"/>
        <v>0.11701371569737695</v>
      </c>
      <c r="DE97" s="9">
        <v>452727</v>
      </c>
      <c r="DF97" s="9">
        <v>450655</v>
      </c>
      <c r="DG97" s="9">
        <v>0</v>
      </c>
      <c r="DH97" s="9">
        <v>0</v>
      </c>
      <c r="DI97" s="9">
        <v>0</v>
      </c>
      <c r="DJ97" s="9">
        <v>9753</v>
      </c>
      <c r="DK97" s="9">
        <v>46309</v>
      </c>
      <c r="DL97" s="9">
        <v>20558</v>
      </c>
      <c r="DM97" s="9">
        <v>43772</v>
      </c>
      <c r="DN97" s="9">
        <v>13152</v>
      </c>
      <c r="DO97" s="9">
        <v>9262</v>
      </c>
      <c r="DP97" s="9">
        <v>34670</v>
      </c>
      <c r="DQ97" s="9">
        <v>5258</v>
      </c>
      <c r="DR97" s="9">
        <v>22459</v>
      </c>
      <c r="DS97" s="9">
        <v>22022</v>
      </c>
      <c r="DT97" s="9">
        <v>38011</v>
      </c>
      <c r="DU97" s="9">
        <v>24415</v>
      </c>
      <c r="DV97" s="9">
        <v>91407</v>
      </c>
      <c r="DW97" s="9">
        <v>10235</v>
      </c>
      <c r="DX97" s="9">
        <v>40221</v>
      </c>
      <c r="DY97" s="9">
        <v>18426</v>
      </c>
      <c r="DZ97" s="9">
        <v>27</v>
      </c>
      <c r="EA97" s="9">
        <f t="shared" si="336"/>
        <v>56062</v>
      </c>
      <c r="EB97" s="9">
        <f t="shared" si="337"/>
        <v>39928</v>
      </c>
      <c r="EC97" s="9">
        <f t="shared" si="338"/>
        <v>82492</v>
      </c>
      <c r="ED97" s="9">
        <f t="shared" si="339"/>
        <v>115822</v>
      </c>
      <c r="EE97" s="9">
        <f t="shared" si="340"/>
        <v>77482</v>
      </c>
      <c r="EF97" s="9">
        <f t="shared" si="341"/>
        <v>78171</v>
      </c>
      <c r="EG97" s="11">
        <f t="shared" si="342"/>
        <v>0.12383180150510131</v>
      </c>
      <c r="EH97" s="11">
        <f t="shared" si="343"/>
        <v>8.8194430639215241E-2</v>
      </c>
      <c r="EI97" s="11">
        <f t="shared" si="344"/>
        <v>0.18221135474579603</v>
      </c>
      <c r="EJ97" s="11">
        <f t="shared" si="345"/>
        <v>0.25583188102322152</v>
      </c>
      <c r="EK97" s="11">
        <f t="shared" si="346"/>
        <v>0.17114508301912632</v>
      </c>
      <c r="EL97" s="11">
        <f t="shared" si="347"/>
        <v>0.17266697148612739</v>
      </c>
      <c r="EM97" s="9">
        <v>748056</v>
      </c>
      <c r="EN97" s="9">
        <v>491216</v>
      </c>
      <c r="EO97" s="14">
        <f t="shared" si="268"/>
        <v>0.65665672088720628</v>
      </c>
      <c r="EP97" s="9">
        <v>477420</v>
      </c>
      <c r="EQ97" s="9">
        <v>450655</v>
      </c>
      <c r="ER97" s="11">
        <f t="shared" si="218"/>
        <v>5.6061748565204642E-2</v>
      </c>
      <c r="ES97" s="9">
        <v>47560</v>
      </c>
      <c r="ET97" s="9">
        <v>628900</v>
      </c>
      <c r="EU97" s="9">
        <v>82742</v>
      </c>
      <c r="EV97" s="9">
        <v>168695</v>
      </c>
      <c r="EW97" s="9">
        <v>191437</v>
      </c>
      <c r="EX97" s="9">
        <v>64393</v>
      </c>
      <c r="EY97" s="9">
        <v>121633</v>
      </c>
      <c r="EZ97" s="13">
        <f t="shared" si="269"/>
        <v>0.13156622674511051</v>
      </c>
      <c r="FA97" s="13">
        <f t="shared" si="270"/>
        <v>0.26823819367148988</v>
      </c>
      <c r="FB97" s="13">
        <f t="shared" si="271"/>
        <v>0.3043997455875338</v>
      </c>
      <c r="FC97" s="13">
        <f t="shared" si="272"/>
        <v>0.10238988710446811</v>
      </c>
      <c r="FD97" s="13">
        <f t="shared" si="273"/>
        <v>0.19340594689139767</v>
      </c>
      <c r="FE97" s="13">
        <f t="shared" si="274"/>
        <v>0.29579583399586579</v>
      </c>
      <c r="FF97" s="9">
        <v>1404</v>
      </c>
      <c r="FG97" s="9">
        <v>46460</v>
      </c>
      <c r="FH97" s="9">
        <v>666</v>
      </c>
      <c r="FI97" s="9">
        <v>15312</v>
      </c>
      <c r="FJ97" s="9">
        <v>504</v>
      </c>
      <c r="FK97" s="9">
        <f t="shared" si="219"/>
        <v>47864</v>
      </c>
      <c r="FL97" s="9">
        <f t="shared" si="220"/>
        <v>15978</v>
      </c>
      <c r="FM97" s="9">
        <f t="shared" si="221"/>
        <v>504</v>
      </c>
      <c r="FN97" s="9">
        <v>191235</v>
      </c>
      <c r="FO97" s="9">
        <v>132547</v>
      </c>
      <c r="FP97" s="9">
        <v>313936</v>
      </c>
      <c r="FQ97" s="9">
        <f t="shared" si="222"/>
        <v>58688</v>
      </c>
      <c r="FR97" s="8">
        <v>416963</v>
      </c>
      <c r="FS97" s="8">
        <v>35046</v>
      </c>
      <c r="FT97" s="13">
        <f t="shared" si="275"/>
        <v>8.4050623196782442E-2</v>
      </c>
      <c r="FU97" s="8">
        <v>381917</v>
      </c>
      <c r="FV97" s="8">
        <v>184287</v>
      </c>
      <c r="FW97" s="8">
        <v>197630</v>
      </c>
      <c r="FX97" s="13">
        <f t="shared" si="276"/>
        <v>0.48253154481209271</v>
      </c>
      <c r="FY97" s="13">
        <f t="shared" si="277"/>
        <v>0.51746845518790729</v>
      </c>
      <c r="FZ97" s="17">
        <v>24447</v>
      </c>
      <c r="GA97" s="17">
        <v>44954</v>
      </c>
      <c r="GB97" s="17">
        <v>93761</v>
      </c>
      <c r="GC97" s="17">
        <v>123142</v>
      </c>
      <c r="GD97" s="17">
        <v>130659</v>
      </c>
      <c r="GE97" s="13">
        <f t="shared" si="223"/>
        <v>5.8631101560570123E-2</v>
      </c>
      <c r="GF97" s="13">
        <f t="shared" si="224"/>
        <v>0.10781292344884318</v>
      </c>
      <c r="GG97" s="13">
        <f t="shared" si="225"/>
        <v>0.2248664749630063</v>
      </c>
      <c r="GH97" s="13">
        <f t="shared" si="226"/>
        <v>0.2953307607629454</v>
      </c>
      <c r="GI97" s="13">
        <f t="shared" si="227"/>
        <v>0.31335873926463498</v>
      </c>
      <c r="GJ97">
        <v>1955</v>
      </c>
      <c r="GK97" s="8">
        <v>212115</v>
      </c>
      <c r="GL97" s="8">
        <v>99274</v>
      </c>
      <c r="GM97" s="8">
        <v>44864</v>
      </c>
      <c r="GN97" s="8">
        <v>58763</v>
      </c>
      <c r="GO97" s="8">
        <v>1947</v>
      </c>
      <c r="GP97" s="13">
        <f t="shared" si="278"/>
        <v>0.50871420245921106</v>
      </c>
      <c r="GQ97" s="13">
        <f t="shared" si="279"/>
        <v>0.23808827162122298</v>
      </c>
      <c r="GR97" s="13">
        <f t="shared" si="280"/>
        <v>0.10759707695886686</v>
      </c>
      <c r="GS97" s="13">
        <f t="shared" si="281"/>
        <v>0.14093096989421125</v>
      </c>
      <c r="GT97" s="13">
        <f t="shared" si="282"/>
        <v>4.6694790664879139E-3</v>
      </c>
      <c r="GU97" s="21">
        <v>140113.020920896</v>
      </c>
      <c r="GV97" s="21">
        <f>GU97*VLOOKUP(H97,'R-CPI-U-RS'!$A$44:$O$54,15,FALSE)</f>
        <v>186053.03524523225</v>
      </c>
      <c r="GW97" s="9">
        <v>128</v>
      </c>
      <c r="GX97" s="9">
        <v>16</v>
      </c>
      <c r="GY97" s="9">
        <v>0</v>
      </c>
      <c r="GZ97" s="9">
        <v>1125</v>
      </c>
      <c r="HA97" s="9">
        <f t="shared" si="228"/>
        <v>1141</v>
      </c>
      <c r="HB97" s="8">
        <v>35615</v>
      </c>
      <c r="HC97" s="8">
        <v>178176</v>
      </c>
      <c r="HD97" s="8">
        <v>97594</v>
      </c>
      <c r="HE97" s="8">
        <v>65436</v>
      </c>
      <c r="HF97" s="8">
        <v>5096</v>
      </c>
      <c r="HG97" s="13">
        <f t="shared" si="283"/>
        <v>9.3253246124157863E-2</v>
      </c>
      <c r="HH97" s="13">
        <f t="shared" si="332"/>
        <v>0.4665306859867458</v>
      </c>
      <c r="HI97" s="13">
        <f t="shared" si="333"/>
        <v>0.25553719787283624</v>
      </c>
      <c r="HJ97" s="13">
        <f t="shared" si="334"/>
        <v>0.17133565670027781</v>
      </c>
      <c r="HK97" s="13">
        <f t="shared" si="335"/>
        <v>1.3343213315982268E-2</v>
      </c>
      <c r="HL97" s="5">
        <v>915</v>
      </c>
      <c r="HM97" s="5">
        <f>HL97*VLOOKUP(H97,'R-CPI-U-RS'!$A$44:$O$54,15,FALSE)</f>
        <v>1215.0086132644271</v>
      </c>
      <c r="HN97" s="17">
        <v>23000</v>
      </c>
      <c r="HO97" s="17">
        <v>65002</v>
      </c>
      <c r="HP97" s="17">
        <v>45695</v>
      </c>
      <c r="HQ97" s="17">
        <v>21492</v>
      </c>
      <c r="HR97" s="17">
        <v>27644</v>
      </c>
      <c r="HS97" s="17">
        <v>1454</v>
      </c>
      <c r="HT97" s="13">
        <f t="shared" si="284"/>
        <v>0.12480533081552145</v>
      </c>
      <c r="HU97" s="13">
        <f t="shared" si="285"/>
        <v>0.35272157015958805</v>
      </c>
      <c r="HV97" s="13">
        <f t="shared" si="286"/>
        <v>0.24795563441805446</v>
      </c>
      <c r="HW97" s="13">
        <f t="shared" si="287"/>
        <v>0.11662244216900812</v>
      </c>
      <c r="HX97" s="13">
        <f t="shared" si="288"/>
        <v>0.15000515500279454</v>
      </c>
      <c r="HY97" s="13">
        <f t="shared" si="289"/>
        <v>7.8898674350333983E-3</v>
      </c>
      <c r="HZ97" s="13">
        <v>0.20600000000000002</v>
      </c>
      <c r="IA97" s="17">
        <v>5328</v>
      </c>
      <c r="IB97" s="17">
        <v>39688</v>
      </c>
      <c r="IC97" s="17">
        <v>44232</v>
      </c>
      <c r="ID97" s="17">
        <v>29550</v>
      </c>
      <c r="IE97" s="17">
        <v>66706</v>
      </c>
      <c r="IF97" s="17">
        <v>12126</v>
      </c>
      <c r="IG97" s="13">
        <f t="shared" si="290"/>
        <v>2.6959469716136213E-2</v>
      </c>
      <c r="IH97" s="13">
        <f t="shared" si="291"/>
        <v>0.20081971360623388</v>
      </c>
      <c r="II97" s="13">
        <f t="shared" si="292"/>
        <v>0.22381217426504074</v>
      </c>
      <c r="IJ97" s="13">
        <f t="shared" si="293"/>
        <v>0.14952183372969691</v>
      </c>
      <c r="IK97" s="13">
        <f t="shared" si="294"/>
        <v>0.3375297272681273</v>
      </c>
      <c r="IL97" s="13">
        <f t="shared" si="295"/>
        <v>6.1357081414764966E-2</v>
      </c>
      <c r="IM97" s="13">
        <v>0.31</v>
      </c>
      <c r="IN97" s="17">
        <v>488615</v>
      </c>
      <c r="IO97" s="17">
        <v>379276</v>
      </c>
      <c r="IP97" s="17">
        <v>40967</v>
      </c>
      <c r="IQ97" s="17">
        <v>27603</v>
      </c>
      <c r="IR97" s="17">
        <v>16399</v>
      </c>
      <c r="IS97" s="17">
        <v>8564</v>
      </c>
      <c r="IT97" s="17">
        <v>15806</v>
      </c>
      <c r="IU97" s="13">
        <f t="shared" si="296"/>
        <v>0.77622668153863472</v>
      </c>
      <c r="IV97" s="13">
        <f t="shared" si="297"/>
        <v>8.3843107559121194E-2</v>
      </c>
      <c r="IW97" s="13">
        <f t="shared" si="298"/>
        <v>5.6492330362350726E-2</v>
      </c>
      <c r="IX97" s="13">
        <f t="shared" si="299"/>
        <v>3.3562211557156454E-2</v>
      </c>
      <c r="IY97" s="13">
        <f t="shared" si="300"/>
        <v>1.7527091882156707E-2</v>
      </c>
      <c r="IZ97" s="13">
        <f t="shared" si="301"/>
        <v>3.2348577100580214E-2</v>
      </c>
      <c r="JA97" s="17">
        <v>488615</v>
      </c>
      <c r="JB97" s="17">
        <v>379276</v>
      </c>
      <c r="JC97" s="17">
        <v>40967</v>
      </c>
      <c r="JD97" s="17">
        <v>27603</v>
      </c>
      <c r="JE97" s="17">
        <v>20668</v>
      </c>
      <c r="JF97" s="17">
        <v>4295</v>
      </c>
      <c r="JG97" s="17">
        <v>15806</v>
      </c>
      <c r="JH97" s="13">
        <f t="shared" si="229"/>
        <v>0.77622668153863472</v>
      </c>
      <c r="JI97" s="13">
        <f t="shared" si="230"/>
        <v>8.3843107559121194E-2</v>
      </c>
      <c r="JJ97" s="13">
        <f t="shared" si="231"/>
        <v>5.6492330362350726E-2</v>
      </c>
      <c r="JK97" s="13">
        <f t="shared" si="232"/>
        <v>4.229915168384106E-2</v>
      </c>
      <c r="JL97" s="13">
        <f t="shared" si="233"/>
        <v>8.7901517554720993E-3</v>
      </c>
      <c r="JM97" s="13">
        <f t="shared" si="234"/>
        <v>3.2348577100580214E-2</v>
      </c>
      <c r="JN97" s="1">
        <v>81</v>
      </c>
      <c r="JO97" s="1">
        <v>41</v>
      </c>
      <c r="JP97" s="1">
        <v>17</v>
      </c>
      <c r="JQ97" s="1">
        <v>20</v>
      </c>
      <c r="JR97" s="1">
        <v>2</v>
      </c>
      <c r="JS97" s="1">
        <v>1</v>
      </c>
      <c r="JT97" s="11">
        <f t="shared" si="235"/>
        <v>0.50617283950617287</v>
      </c>
      <c r="JU97" s="11">
        <f t="shared" si="236"/>
        <v>0.20987654320987653</v>
      </c>
      <c r="JV97" s="11">
        <f t="shared" si="237"/>
        <v>0.24691358024691357</v>
      </c>
      <c r="JW97" s="11">
        <f t="shared" si="238"/>
        <v>2.4691358024691357E-2</v>
      </c>
      <c r="JX97" s="11">
        <f t="shared" si="239"/>
        <v>1.2345679012345678E-2</v>
      </c>
      <c r="JY97" s="29">
        <f>(JN97/J97)*100000</f>
        <v>8.4804410666929098</v>
      </c>
      <c r="JZ97" s="9">
        <v>39313139</v>
      </c>
      <c r="KA97" s="9"/>
      <c r="KB97" s="9">
        <v>442878</v>
      </c>
      <c r="KC97" s="9"/>
      <c r="KD97" s="9"/>
      <c r="KE97" s="9"/>
      <c r="KF97" s="9"/>
      <c r="KG97" s="9">
        <v>0</v>
      </c>
      <c r="KH97" s="9">
        <f t="shared" si="240"/>
        <v>0</v>
      </c>
      <c r="KI97" s="9">
        <f t="shared" si="241"/>
        <v>442878</v>
      </c>
      <c r="KJ97" s="9">
        <f t="shared" si="242"/>
        <v>39756017</v>
      </c>
      <c r="KK97" t="e">
        <v>#N/A</v>
      </c>
      <c r="KL97" s="8" t="e">
        <v>#N/A</v>
      </c>
      <c r="KM97" s="8" t="e">
        <v>#N/A</v>
      </c>
      <c r="KN97" s="8" t="e">
        <v>#N/A</v>
      </c>
      <c r="KO97" s="8">
        <v>436042</v>
      </c>
      <c r="KP97" s="8">
        <v>111011</v>
      </c>
      <c r="KQ97" s="8">
        <v>198442</v>
      </c>
      <c r="KR97" s="8">
        <v>109103</v>
      </c>
      <c r="KS97" s="8">
        <v>17486</v>
      </c>
      <c r="KT97" s="13">
        <f t="shared" si="302"/>
        <v>0.25458786080239976</v>
      </c>
      <c r="KU97" s="13">
        <f t="shared" si="303"/>
        <v>0.45509836208438637</v>
      </c>
      <c r="KV97" s="13">
        <f t="shared" si="304"/>
        <v>0.25021213552822891</v>
      </c>
      <c r="KW97" s="13">
        <f t="shared" si="305"/>
        <v>4.0101641584984936E-2</v>
      </c>
      <c r="KX97" s="17">
        <v>9873995</v>
      </c>
      <c r="KY97" s="15">
        <f t="shared" si="306"/>
        <v>22.644596162754965</v>
      </c>
      <c r="KZ97" s="8">
        <v>446979</v>
      </c>
      <c r="LA97" s="8">
        <v>27239</v>
      </c>
      <c r="LB97" s="8">
        <v>130278</v>
      </c>
      <c r="LC97" s="8">
        <v>196567</v>
      </c>
      <c r="LD97" s="8">
        <v>67436</v>
      </c>
      <c r="LE97" s="8">
        <v>25459</v>
      </c>
      <c r="LF97" s="13">
        <f t="shared" si="307"/>
        <v>6.0940223142474256E-2</v>
      </c>
      <c r="LG97" s="13">
        <f t="shared" si="308"/>
        <v>0.29146335733893541</v>
      </c>
      <c r="LH97" s="13">
        <f t="shared" si="309"/>
        <v>0.43976786381463112</v>
      </c>
      <c r="LI97" s="13">
        <f t="shared" si="310"/>
        <v>0.15087062255721187</v>
      </c>
      <c r="LJ97" s="13">
        <f t="shared" si="311"/>
        <v>5.6957933146747387E-2</v>
      </c>
      <c r="LK97" s="17" t="e">
        <v>#N/A</v>
      </c>
      <c r="LL97" s="17" t="e">
        <v>#N/A</v>
      </c>
      <c r="LM97" s="13" t="e">
        <f t="shared" si="348"/>
        <v>#N/A</v>
      </c>
      <c r="LN97" s="27" t="e">
        <v>#N/A</v>
      </c>
      <c r="LO97" s="27" t="e">
        <v>#N/A</v>
      </c>
      <c r="LP97" s="27" t="e">
        <v>#N/A</v>
      </c>
      <c r="LQ97" s="27" t="e">
        <v>#N/A</v>
      </c>
      <c r="LR97" s="27" t="e">
        <v>#N/A</v>
      </c>
      <c r="LS97" s="11" t="e">
        <f t="shared" si="312"/>
        <v>#N/A</v>
      </c>
      <c r="LT97" s="11" t="e">
        <f t="shared" si="313"/>
        <v>#N/A</v>
      </c>
      <c r="LU97" s="11" t="e">
        <f t="shared" si="314"/>
        <v>#N/A</v>
      </c>
      <c r="LV97" s="11" t="e">
        <f t="shared" si="315"/>
        <v>#N/A</v>
      </c>
      <c r="LW97" s="11" t="e">
        <f t="shared" si="316"/>
        <v>#N/A</v>
      </c>
      <c r="LX97" s="25" t="e">
        <v>#N/A</v>
      </c>
      <c r="LY97" s="25" t="e">
        <v>#N/A</v>
      </c>
      <c r="LZ97" s="25" t="e">
        <v>#N/A</v>
      </c>
      <c r="MA97" s="25" t="e">
        <v>#N/A</v>
      </c>
      <c r="MB97" s="22" t="e">
        <v>#N/A</v>
      </c>
      <c r="MC97" s="22" t="e">
        <v>#N/A</v>
      </c>
      <c r="MD97" s="1">
        <v>365</v>
      </c>
      <c r="ME97" s="1">
        <v>199</v>
      </c>
      <c r="MF97" s="1">
        <v>163</v>
      </c>
      <c r="MG97" s="1">
        <v>3</v>
      </c>
      <c r="MH97" s="1">
        <v>0</v>
      </c>
      <c r="MI97" s="1">
        <v>0</v>
      </c>
      <c r="MJ97" s="11">
        <f t="shared" si="243"/>
        <v>0.54520547945205478</v>
      </c>
      <c r="MK97" s="11">
        <f t="shared" si="244"/>
        <v>0.44657534246575342</v>
      </c>
      <c r="ML97" s="11">
        <f t="shared" si="245"/>
        <v>8.21917808219178E-3</v>
      </c>
      <c r="MM97" s="11">
        <f t="shared" si="246"/>
        <v>0</v>
      </c>
      <c r="MN97" s="11">
        <f t="shared" si="247"/>
        <v>0</v>
      </c>
      <c r="MO97" s="26" t="e">
        <v>#N/A</v>
      </c>
      <c r="MP97" s="26" t="e">
        <v>#N/A</v>
      </c>
      <c r="MQ97" s="26" t="e">
        <v>#N/A</v>
      </c>
      <c r="MR97" s="26" t="e">
        <v>#N/A</v>
      </c>
      <c r="MS97" s="9">
        <v>915910.718344099</v>
      </c>
      <c r="MT97" s="9">
        <v>5536.652</v>
      </c>
      <c r="MU97" s="9">
        <v>434617.8</v>
      </c>
      <c r="MV97" s="9">
        <v>987601.13027530001</v>
      </c>
      <c r="MW97" s="9">
        <v>2343666.3006193899</v>
      </c>
      <c r="MX97" s="13" t="e">
        <v>#N/A</v>
      </c>
      <c r="MY97" s="13" t="e">
        <v>#N/A</v>
      </c>
      <c r="MZ97" s="13" t="e">
        <v>#N/A</v>
      </c>
      <c r="NA97" s="13" t="e">
        <v>#N/A</v>
      </c>
      <c r="NB97" s="13" t="e">
        <v>#N/A</v>
      </c>
      <c r="NC97" s="8" t="e">
        <v>#N/A</v>
      </c>
      <c r="ND97" s="8" t="e">
        <v>#N/A</v>
      </c>
      <c r="NE97" s="8" t="e">
        <v>#N/A</v>
      </c>
      <c r="NF97" s="8" t="e">
        <v>#N/A</v>
      </c>
      <c r="NG97" s="8" t="e">
        <v>#N/A</v>
      </c>
      <c r="NH97" s="38" t="e">
        <f t="shared" si="248"/>
        <v>#N/A</v>
      </c>
      <c r="NI97" s="38" t="e">
        <f t="shared" si="249"/>
        <v>#N/A</v>
      </c>
      <c r="NJ97" s="38" t="e">
        <f t="shared" si="250"/>
        <v>#N/A</v>
      </c>
      <c r="NK97" s="38" t="e">
        <f t="shared" si="251"/>
        <v>#N/A</v>
      </c>
      <c r="NL97" s="38" t="e">
        <f t="shared" si="252"/>
        <v>#N/A</v>
      </c>
      <c r="NM97" s="8">
        <v>948312</v>
      </c>
      <c r="NN97" s="8">
        <v>127267</v>
      </c>
      <c r="NO97" s="11">
        <f t="shared" si="253"/>
        <v>0.13420372198179503</v>
      </c>
      <c r="NP97" s="13" t="e">
        <v>#N/A</v>
      </c>
      <c r="NQ97" s="13" t="e">
        <v>#N/A</v>
      </c>
      <c r="NR97" s="13" t="e">
        <v>#N/A</v>
      </c>
      <c r="NS97" s="9">
        <v>693</v>
      </c>
      <c r="NT97" s="39">
        <v>72.358220000000003</v>
      </c>
      <c r="NU97" s="8" t="e">
        <v>#N/A</v>
      </c>
      <c r="NV97" s="16" t="e">
        <v>#N/A</v>
      </c>
      <c r="NW97" s="8" t="e">
        <v>#N/A</v>
      </c>
      <c r="NX97" s="25" t="e">
        <v>#N/A</v>
      </c>
      <c r="NY97" s="39" t="e">
        <v>#N/A</v>
      </c>
    </row>
    <row r="98" spans="1:389" x14ac:dyDescent="0.25">
      <c r="A98" s="3" t="s">
        <v>53</v>
      </c>
      <c r="B98" s="3" t="s">
        <v>8</v>
      </c>
      <c r="C98" s="3" t="s">
        <v>84</v>
      </c>
      <c r="D98" s="3" t="s">
        <v>100</v>
      </c>
      <c r="E98" s="3" t="s">
        <v>8</v>
      </c>
      <c r="F98" s="3" t="s">
        <v>31</v>
      </c>
      <c r="G98" s="3">
        <v>55079</v>
      </c>
      <c r="H98" s="3">
        <v>2016</v>
      </c>
      <c r="I98" s="3" t="str">
        <f t="shared" si="216"/>
        <v>Sum of 2016</v>
      </c>
      <c r="J98" s="8">
        <v>950992</v>
      </c>
      <c r="K98" s="8">
        <v>951448</v>
      </c>
      <c r="L98" s="8">
        <v>231134</v>
      </c>
      <c r="M98" s="8">
        <v>249775</v>
      </c>
      <c r="N98" s="8">
        <v>350123</v>
      </c>
      <c r="O98" s="8">
        <v>120416</v>
      </c>
      <c r="P98" s="13">
        <f t="shared" si="254"/>
        <v>0.24292867292800027</v>
      </c>
      <c r="Q98" s="13">
        <f t="shared" si="255"/>
        <v>0.26252091548881284</v>
      </c>
      <c r="R98" s="13">
        <f t="shared" si="256"/>
        <v>0.3679896326441382</v>
      </c>
      <c r="S98" s="13">
        <f t="shared" si="257"/>
        <v>0.12656077893904868</v>
      </c>
      <c r="T98" s="15">
        <v>34.700000000000003</v>
      </c>
      <c r="U98" s="15">
        <v>33.4</v>
      </c>
      <c r="V98" s="15">
        <v>35.700000000000003</v>
      </c>
      <c r="W98" s="17">
        <v>493352</v>
      </c>
      <c r="X98" s="17">
        <v>245988</v>
      </c>
      <c r="Y98" s="17">
        <v>39948</v>
      </c>
      <c r="Z98" s="17">
        <v>4956</v>
      </c>
      <c r="AA98" s="17">
        <v>26076</v>
      </c>
      <c r="AB98" s="17">
        <v>141128</v>
      </c>
      <c r="AC98" s="17">
        <v>458096</v>
      </c>
      <c r="AD98" s="13">
        <f t="shared" si="203"/>
        <v>0.51852754958757596</v>
      </c>
      <c r="AE98" s="13">
        <f t="shared" si="204"/>
        <v>0.25854066643684154</v>
      </c>
      <c r="AF98" s="13">
        <f t="shared" si="205"/>
        <v>4.1986530004792695E-2</v>
      </c>
      <c r="AG98" s="13">
        <f t="shared" si="206"/>
        <v>5.2089026410271503E-3</v>
      </c>
      <c r="AH98" s="13">
        <f t="shared" si="207"/>
        <v>2.7406647551941884E-2</v>
      </c>
      <c r="AI98" s="13">
        <f t="shared" si="208"/>
        <v>0.14832970377782076</v>
      </c>
      <c r="AJ98" s="13">
        <f t="shared" si="209"/>
        <v>0.48147245041242404</v>
      </c>
      <c r="AK98" s="17">
        <v>381318</v>
      </c>
      <c r="AL98" s="17">
        <v>135573</v>
      </c>
      <c r="AM98" s="17">
        <v>118337</v>
      </c>
      <c r="AN98" s="17">
        <v>53235</v>
      </c>
      <c r="AO98" s="17">
        <v>74173</v>
      </c>
      <c r="AP98" s="13">
        <f t="shared" si="258"/>
        <v>0.35553789750287162</v>
      </c>
      <c r="AQ98" s="13">
        <f t="shared" si="317"/>
        <v>0.31033677927608977</v>
      </c>
      <c r="AR98" s="13">
        <f t="shared" si="318"/>
        <v>0.13960788633109372</v>
      </c>
      <c r="AS98" s="13">
        <f t="shared" si="319"/>
        <v>0.19451743688994488</v>
      </c>
      <c r="AT98" s="19">
        <v>2.44</v>
      </c>
      <c r="AU98" s="17">
        <v>884875</v>
      </c>
      <c r="AV98" s="17">
        <v>739909</v>
      </c>
      <c r="AW98" s="17">
        <v>87855</v>
      </c>
      <c r="AX98" s="17">
        <v>22518</v>
      </c>
      <c r="AY98" s="17">
        <v>23635</v>
      </c>
      <c r="AZ98" s="17">
        <v>10958</v>
      </c>
      <c r="BA98" s="13">
        <f t="shared" si="320"/>
        <v>0.83617347082921312</v>
      </c>
      <c r="BB98" s="13">
        <f t="shared" si="321"/>
        <v>9.9285209775392E-2</v>
      </c>
      <c r="BC98" s="13">
        <f t="shared" si="322"/>
        <v>2.5447662099166549E-2</v>
      </c>
      <c r="BD98" s="13">
        <f t="shared" si="323"/>
        <v>2.670998728633988E-2</v>
      </c>
      <c r="BE98" s="13">
        <f t="shared" si="324"/>
        <v>1.2383670009888402E-2</v>
      </c>
      <c r="BF98" s="13">
        <f t="shared" si="210"/>
        <v>0.16382652917078683</v>
      </c>
      <c r="BG98" s="17">
        <v>939603</v>
      </c>
      <c r="BH98" s="17">
        <v>777981</v>
      </c>
      <c r="BI98" s="17">
        <v>120378</v>
      </c>
      <c r="BJ98" s="17">
        <v>18822</v>
      </c>
      <c r="BK98" s="17">
        <v>18310</v>
      </c>
      <c r="BL98" s="17">
        <v>4112</v>
      </c>
      <c r="BM98" s="13">
        <f t="shared" si="259"/>
        <v>0.82798905495193187</v>
      </c>
      <c r="BN98" s="13">
        <f t="shared" si="325"/>
        <v>0.1281158106136315</v>
      </c>
      <c r="BO98" s="13">
        <f t="shared" si="326"/>
        <v>2.003186452150536E-2</v>
      </c>
      <c r="BP98" s="13">
        <f t="shared" si="327"/>
        <v>1.9486953532502557E-2</v>
      </c>
      <c r="BQ98" s="13">
        <f t="shared" si="328"/>
        <v>4.3763163804287552E-3</v>
      </c>
      <c r="BR98" s="13">
        <f t="shared" si="217"/>
        <v>0.17201094504806816</v>
      </c>
      <c r="BS98" s="17">
        <v>652343</v>
      </c>
      <c r="BT98" s="17">
        <v>196383</v>
      </c>
      <c r="BU98" s="17">
        <v>18341</v>
      </c>
      <c r="BV98" s="17">
        <v>84381</v>
      </c>
      <c r="BW98" s="13">
        <f t="shared" si="260"/>
        <v>0.68563179490629023</v>
      </c>
      <c r="BX98" s="13">
        <f t="shared" si="329"/>
        <v>0.2064043436950837</v>
      </c>
      <c r="BY98" s="13">
        <f t="shared" si="330"/>
        <v>1.927693368423708E-2</v>
      </c>
      <c r="BZ98" s="13">
        <f t="shared" si="331"/>
        <v>8.8686927714389019E-2</v>
      </c>
      <c r="CA98" s="13">
        <f t="shared" si="261"/>
        <v>0.31436820509370977</v>
      </c>
      <c r="CB98" s="8">
        <v>930552</v>
      </c>
      <c r="CC98" s="8">
        <v>181954</v>
      </c>
      <c r="CD98" s="13">
        <f t="shared" si="262"/>
        <v>0.19553340382912507</v>
      </c>
      <c r="CE98" s="8">
        <v>228756</v>
      </c>
      <c r="CF98" s="8">
        <v>64144</v>
      </c>
      <c r="CG98" s="13">
        <f t="shared" si="263"/>
        <v>0.28040357411390304</v>
      </c>
      <c r="CH98" s="5">
        <v>47607</v>
      </c>
      <c r="CI98" s="5">
        <f>CH98*VLOOKUP(H98,'R-CPI-U-RS'!$A$44:$O$54,15,FALSE)</f>
        <v>62409.970238095237</v>
      </c>
      <c r="CJ98" s="5">
        <v>56239625</v>
      </c>
      <c r="CK98" s="5">
        <v>56930611</v>
      </c>
      <c r="CL98" s="9">
        <v>19879</v>
      </c>
      <c r="CM98" s="9">
        <v>9348</v>
      </c>
      <c r="CN98" s="9">
        <v>3818</v>
      </c>
      <c r="CO98" s="9">
        <v>2805</v>
      </c>
      <c r="CP98" s="9">
        <v>2244</v>
      </c>
      <c r="CQ98" s="9">
        <v>912</v>
      </c>
      <c r="CR98" s="9">
        <v>535</v>
      </c>
      <c r="CS98" s="9">
        <v>217</v>
      </c>
      <c r="CT98" s="20">
        <v>23224748000</v>
      </c>
      <c r="CU98" s="20">
        <f>CT98*VLOOKUP(H98,'R-CPI-U-RS'!$A$44:$P$54,16,FALSE)</f>
        <v>29577322212.018139</v>
      </c>
      <c r="CV98" s="9">
        <v>1750</v>
      </c>
      <c r="CW98" s="9">
        <v>654990</v>
      </c>
      <c r="CX98" s="9">
        <v>116653</v>
      </c>
      <c r="CY98" s="9">
        <v>79100</v>
      </c>
      <c r="CZ98" s="9">
        <v>77952</v>
      </c>
      <c r="DA98" s="11">
        <f t="shared" si="264"/>
        <v>0.70527998966291405</v>
      </c>
      <c r="DB98" s="11">
        <f t="shared" si="265"/>
        <v>0.12560959195430146</v>
      </c>
      <c r="DC98" s="11">
        <f t="shared" si="266"/>
        <v>8.5173280786479955E-2</v>
      </c>
      <c r="DD98" s="11">
        <f t="shared" si="267"/>
        <v>8.3937137596304487E-2</v>
      </c>
      <c r="DE98" s="9">
        <v>445787</v>
      </c>
      <c r="DF98" s="9">
        <v>459283</v>
      </c>
      <c r="DG98" s="9">
        <v>0</v>
      </c>
      <c r="DH98" s="9">
        <v>0</v>
      </c>
      <c r="DI98" s="9">
        <v>0</v>
      </c>
      <c r="DJ98" s="9">
        <v>9912</v>
      </c>
      <c r="DK98" s="9">
        <v>45690</v>
      </c>
      <c r="DL98" s="9">
        <v>20823</v>
      </c>
      <c r="DM98" s="9">
        <v>44228</v>
      </c>
      <c r="DN98" s="9">
        <v>13753</v>
      </c>
      <c r="DO98" s="9">
        <v>9295</v>
      </c>
      <c r="DP98" s="9">
        <v>34152</v>
      </c>
      <c r="DQ98" s="9">
        <v>5602</v>
      </c>
      <c r="DR98" s="9">
        <v>22370</v>
      </c>
      <c r="DS98" s="9">
        <v>19331</v>
      </c>
      <c r="DT98" s="9">
        <v>36447</v>
      </c>
      <c r="DU98" s="9">
        <v>24489</v>
      </c>
      <c r="DV98" s="9">
        <v>87838</v>
      </c>
      <c r="DW98" s="9">
        <v>10885</v>
      </c>
      <c r="DX98" s="9">
        <v>40748</v>
      </c>
      <c r="DY98" s="9">
        <v>18154</v>
      </c>
      <c r="DZ98" s="9">
        <v>65</v>
      </c>
      <c r="EA98" s="9">
        <f t="shared" si="336"/>
        <v>55602</v>
      </c>
      <c r="EB98" s="9">
        <f t="shared" si="337"/>
        <v>39754</v>
      </c>
      <c r="EC98" s="9">
        <f t="shared" si="338"/>
        <v>78148</v>
      </c>
      <c r="ED98" s="9">
        <f t="shared" si="339"/>
        <v>112327</v>
      </c>
      <c r="EE98" s="9">
        <f t="shared" si="340"/>
        <v>78804</v>
      </c>
      <c r="EF98" s="9">
        <f t="shared" si="341"/>
        <v>79147</v>
      </c>
      <c r="EG98" s="11">
        <f t="shared" si="342"/>
        <v>0.12472772871348872</v>
      </c>
      <c r="EH98" s="11">
        <f t="shared" si="343"/>
        <v>8.917711822013652E-2</v>
      </c>
      <c r="EI98" s="11">
        <f t="shared" si="344"/>
        <v>0.17530345209707776</v>
      </c>
      <c r="EJ98" s="11">
        <f t="shared" si="345"/>
        <v>0.25197459773389536</v>
      </c>
      <c r="EK98" s="11">
        <f t="shared" si="346"/>
        <v>0.17677500689791312</v>
      </c>
      <c r="EL98" s="11">
        <f t="shared" si="347"/>
        <v>0.17754443265505723</v>
      </c>
      <c r="EM98" s="9">
        <v>746076</v>
      </c>
      <c r="EN98" s="9">
        <v>491498</v>
      </c>
      <c r="EO98" s="14">
        <f t="shared" si="268"/>
        <v>0.65877738997099489</v>
      </c>
      <c r="EP98" s="9">
        <v>482447</v>
      </c>
      <c r="EQ98" s="9">
        <v>459283</v>
      </c>
      <c r="ER98" s="11">
        <f t="shared" si="218"/>
        <v>4.8013564184252365E-2</v>
      </c>
      <c r="ES98" s="9">
        <v>48001</v>
      </c>
      <c r="ET98" s="9">
        <v>626433</v>
      </c>
      <c r="EU98" s="9">
        <v>74668</v>
      </c>
      <c r="EV98" s="9">
        <v>178628</v>
      </c>
      <c r="EW98" s="9">
        <v>181332</v>
      </c>
      <c r="EX98" s="9">
        <v>70367</v>
      </c>
      <c r="EY98" s="9">
        <v>121438</v>
      </c>
      <c r="EZ98" s="13">
        <f t="shared" si="269"/>
        <v>0.11919550853802402</v>
      </c>
      <c r="FA98" s="13">
        <f t="shared" si="270"/>
        <v>0.28515100577396146</v>
      </c>
      <c r="FB98" s="13">
        <f t="shared" si="271"/>
        <v>0.28946750889560419</v>
      </c>
      <c r="FC98" s="13">
        <f t="shared" si="272"/>
        <v>0.1123296505771567</v>
      </c>
      <c r="FD98" s="13">
        <f t="shared" si="273"/>
        <v>0.19385632621525367</v>
      </c>
      <c r="FE98" s="13">
        <f t="shared" si="274"/>
        <v>0.30618597679241039</v>
      </c>
      <c r="FF98" s="9">
        <v>1466</v>
      </c>
      <c r="FG98" s="9">
        <v>44906</v>
      </c>
      <c r="FH98" s="9">
        <v>700</v>
      </c>
      <c r="FI98" s="9">
        <v>15069</v>
      </c>
      <c r="FJ98" s="9">
        <v>543</v>
      </c>
      <c r="FK98" s="9">
        <f t="shared" si="219"/>
        <v>46372</v>
      </c>
      <c r="FL98" s="9">
        <f t="shared" si="220"/>
        <v>15769</v>
      </c>
      <c r="FM98" s="9">
        <f t="shared" si="221"/>
        <v>543</v>
      </c>
      <c r="FN98" s="9">
        <v>194309</v>
      </c>
      <c r="FO98" s="9">
        <v>136805</v>
      </c>
      <c r="FP98" s="9">
        <v>318422</v>
      </c>
      <c r="FQ98" s="9">
        <f t="shared" si="222"/>
        <v>57504</v>
      </c>
      <c r="FR98" s="8">
        <v>417311</v>
      </c>
      <c r="FS98" s="8">
        <v>35993</v>
      </c>
      <c r="FT98" s="13">
        <f t="shared" si="275"/>
        <v>8.6249823273290185E-2</v>
      </c>
      <c r="FU98" s="8">
        <v>381318</v>
      </c>
      <c r="FV98" s="8">
        <v>188468</v>
      </c>
      <c r="FW98" s="8">
        <v>192850</v>
      </c>
      <c r="FX98" s="13">
        <f t="shared" si="276"/>
        <v>0.49425413958952896</v>
      </c>
      <c r="FY98" s="13">
        <f t="shared" si="277"/>
        <v>0.50574586041047109</v>
      </c>
      <c r="FZ98" s="17">
        <v>22775</v>
      </c>
      <c r="GA98" s="17">
        <v>48178</v>
      </c>
      <c r="GB98" s="17">
        <v>94827</v>
      </c>
      <c r="GC98" s="17">
        <v>123348</v>
      </c>
      <c r="GD98" s="17">
        <v>128183</v>
      </c>
      <c r="GE98" s="13">
        <f t="shared" si="223"/>
        <v>5.4575604285532854E-2</v>
      </c>
      <c r="GF98" s="13">
        <f t="shared" si="224"/>
        <v>0.11544867017643916</v>
      </c>
      <c r="GG98" s="13">
        <f t="shared" si="225"/>
        <v>0.22723340626055868</v>
      </c>
      <c r="GH98" s="13">
        <f t="shared" si="226"/>
        <v>0.29557811799832739</v>
      </c>
      <c r="GI98" s="13">
        <f t="shared" si="227"/>
        <v>0.30716420127914196</v>
      </c>
      <c r="GJ98">
        <v>1955</v>
      </c>
      <c r="GK98" s="8">
        <v>215137</v>
      </c>
      <c r="GL98" s="8">
        <v>93235</v>
      </c>
      <c r="GM98" s="8">
        <v>43863</v>
      </c>
      <c r="GN98" s="8">
        <v>62056</v>
      </c>
      <c r="GO98" s="8">
        <v>3020</v>
      </c>
      <c r="GP98" s="13">
        <f t="shared" si="278"/>
        <v>0.51553158196165449</v>
      </c>
      <c r="GQ98" s="13">
        <f t="shared" si="279"/>
        <v>0.22341850562290475</v>
      </c>
      <c r="GR98" s="13">
        <f t="shared" si="280"/>
        <v>0.10510865996822513</v>
      </c>
      <c r="GS98" s="13">
        <f t="shared" si="281"/>
        <v>0.148704443448651</v>
      </c>
      <c r="GT98" s="13">
        <f t="shared" si="282"/>
        <v>7.2368089985646198E-3</v>
      </c>
      <c r="GU98" s="21">
        <v>146332.69535292801</v>
      </c>
      <c r="GV98" s="21">
        <f>GU98*VLOOKUP(H98,'R-CPI-U-RS'!$A$44:$O$54,15,FALSE)</f>
        <v>191833.53628324604</v>
      </c>
      <c r="GW98" s="9">
        <v>146</v>
      </c>
      <c r="GX98" s="9">
        <v>20</v>
      </c>
      <c r="GY98" s="9">
        <v>4</v>
      </c>
      <c r="GZ98" s="9">
        <v>1551</v>
      </c>
      <c r="HA98" s="9">
        <f t="shared" si="228"/>
        <v>1575</v>
      </c>
      <c r="HB98" s="8">
        <v>38342</v>
      </c>
      <c r="HC98" s="8">
        <v>180400</v>
      </c>
      <c r="HD98" s="8">
        <v>93456</v>
      </c>
      <c r="HE98" s="8">
        <v>63881</v>
      </c>
      <c r="HF98" s="8">
        <v>5239</v>
      </c>
      <c r="HG98" s="13">
        <f t="shared" si="283"/>
        <v>0.10055124594170745</v>
      </c>
      <c r="HH98" s="13">
        <f t="shared" si="332"/>
        <v>0.47309594616566752</v>
      </c>
      <c r="HI98" s="13">
        <f t="shared" si="333"/>
        <v>0.24508677796484823</v>
      </c>
      <c r="HJ98" s="13">
        <f t="shared" si="334"/>
        <v>0.1675268411142406</v>
      </c>
      <c r="HK98" s="13">
        <f t="shared" si="335"/>
        <v>1.3739188813536208E-2</v>
      </c>
      <c r="HL98" s="5">
        <v>913</v>
      </c>
      <c r="HM98" s="5">
        <f>HL98*VLOOKUP(H98,'R-CPI-U-RS'!$A$44:$O$54,15,FALSE)</f>
        <v>1196.8891723356007</v>
      </c>
      <c r="HN98" s="17">
        <v>28011</v>
      </c>
      <c r="HO98" s="17">
        <v>66977</v>
      </c>
      <c r="HP98" s="17">
        <v>45696</v>
      </c>
      <c r="HQ98" s="17">
        <v>18994</v>
      </c>
      <c r="HR98" s="17">
        <v>27191</v>
      </c>
      <c r="HS98" s="17">
        <v>1599</v>
      </c>
      <c r="HT98" s="13">
        <f t="shared" si="284"/>
        <v>0.14862470021436</v>
      </c>
      <c r="HU98" s="13">
        <f t="shared" si="285"/>
        <v>0.35537597894602796</v>
      </c>
      <c r="HV98" s="13">
        <f t="shared" si="286"/>
        <v>0.24246025850542266</v>
      </c>
      <c r="HW98" s="13">
        <f t="shared" si="287"/>
        <v>0.10078103444616593</v>
      </c>
      <c r="HX98" s="13">
        <f t="shared" si="288"/>
        <v>0.1442738289789248</v>
      </c>
      <c r="HY98" s="13">
        <f t="shared" si="289"/>
        <v>8.4841989090986263E-3</v>
      </c>
      <c r="HZ98" s="13">
        <v>0.19800000000000001</v>
      </c>
      <c r="IA98" s="17">
        <v>6509</v>
      </c>
      <c r="IB98" s="17">
        <v>38467</v>
      </c>
      <c r="IC98" s="17">
        <v>45824</v>
      </c>
      <c r="ID98" s="17">
        <v>26249</v>
      </c>
      <c r="IE98" s="17">
        <v>64317</v>
      </c>
      <c r="IF98" s="17">
        <v>11484</v>
      </c>
      <c r="IG98" s="13">
        <f t="shared" si="290"/>
        <v>3.3751620430386313E-2</v>
      </c>
      <c r="IH98" s="13">
        <f t="shared" si="291"/>
        <v>0.19946590614467202</v>
      </c>
      <c r="II98" s="13">
        <f t="shared" si="292"/>
        <v>0.23761472647135079</v>
      </c>
      <c r="IJ98" s="13">
        <f t="shared" si="293"/>
        <v>0.13611096707285456</v>
      </c>
      <c r="IK98" s="13">
        <f t="shared" si="294"/>
        <v>0.33350790770028521</v>
      </c>
      <c r="IL98" s="13">
        <f t="shared" si="295"/>
        <v>5.9548872180451129E-2</v>
      </c>
      <c r="IM98" s="13">
        <v>0.3</v>
      </c>
      <c r="IN98" s="17">
        <v>478932</v>
      </c>
      <c r="IO98" s="17">
        <v>369388</v>
      </c>
      <c r="IP98" s="17">
        <v>42732</v>
      </c>
      <c r="IQ98" s="17">
        <v>25511</v>
      </c>
      <c r="IR98" s="17">
        <v>16886</v>
      </c>
      <c r="IS98" s="17">
        <v>7754</v>
      </c>
      <c r="IT98" s="17">
        <v>16661</v>
      </c>
      <c r="IU98" s="13">
        <f t="shared" si="296"/>
        <v>0.77127441891542015</v>
      </c>
      <c r="IV98" s="13">
        <f t="shared" si="297"/>
        <v>8.9223522337200267E-2</v>
      </c>
      <c r="IW98" s="13">
        <f t="shared" si="298"/>
        <v>5.3266434483392217E-2</v>
      </c>
      <c r="IX98" s="13">
        <f t="shared" si="299"/>
        <v>3.5257614859729565E-2</v>
      </c>
      <c r="IY98" s="13">
        <f t="shared" si="300"/>
        <v>1.6190189839058573E-2</v>
      </c>
      <c r="IZ98" s="13">
        <f t="shared" si="301"/>
        <v>3.4787819565199232E-2</v>
      </c>
      <c r="JA98" s="17">
        <v>478932</v>
      </c>
      <c r="JB98" s="17">
        <v>369388</v>
      </c>
      <c r="JC98" s="17">
        <v>42732</v>
      </c>
      <c r="JD98" s="17">
        <v>25511</v>
      </c>
      <c r="JE98" s="17">
        <v>20250</v>
      </c>
      <c r="JF98" s="17">
        <v>4390</v>
      </c>
      <c r="JG98" s="17">
        <v>16661</v>
      </c>
      <c r="JH98" s="13">
        <f t="shared" si="229"/>
        <v>0.77127441891542015</v>
      </c>
      <c r="JI98" s="13">
        <f t="shared" si="230"/>
        <v>8.9223522337200267E-2</v>
      </c>
      <c r="JJ98" s="13">
        <f t="shared" si="231"/>
        <v>5.3266434483392217E-2</v>
      </c>
      <c r="JK98" s="13">
        <f t="shared" si="232"/>
        <v>4.22815765077297E-2</v>
      </c>
      <c r="JL98" s="13">
        <f t="shared" si="233"/>
        <v>9.1662281910584384E-3</v>
      </c>
      <c r="JM98" s="13">
        <f t="shared" si="234"/>
        <v>3.4787819565199232E-2</v>
      </c>
      <c r="JN98" s="1">
        <v>74</v>
      </c>
      <c r="JO98" s="1">
        <v>30</v>
      </c>
      <c r="JP98" s="1">
        <v>26</v>
      </c>
      <c r="JQ98" s="1">
        <v>16</v>
      </c>
      <c r="JR98" s="1">
        <v>2</v>
      </c>
      <c r="JS98" s="1">
        <v>0</v>
      </c>
      <c r="JT98" s="11">
        <f t="shared" si="235"/>
        <v>0.40540540540540543</v>
      </c>
      <c r="JU98" s="11">
        <f t="shared" si="236"/>
        <v>0.35135135135135137</v>
      </c>
      <c r="JV98" s="11">
        <f t="shared" si="237"/>
        <v>0.21621621621621623</v>
      </c>
      <c r="JW98" s="11">
        <f t="shared" si="238"/>
        <v>2.7027027027027029E-2</v>
      </c>
      <c r="JX98" s="11">
        <f t="shared" si="239"/>
        <v>0</v>
      </c>
      <c r="JY98" s="29">
        <f>(JN98/J98)*100000</f>
        <v>7.7813483183875363</v>
      </c>
      <c r="JZ98" s="9">
        <v>40256308</v>
      </c>
      <c r="KA98" s="9"/>
      <c r="KB98" s="9">
        <v>453042</v>
      </c>
      <c r="KC98" s="9"/>
      <c r="KD98" s="9"/>
      <c r="KE98" s="9"/>
      <c r="KF98" s="9"/>
      <c r="KG98" s="9">
        <v>0</v>
      </c>
      <c r="KH98" s="9">
        <f t="shared" si="240"/>
        <v>0</v>
      </c>
      <c r="KI98" s="9">
        <f t="shared" si="241"/>
        <v>453042</v>
      </c>
      <c r="KJ98" s="9">
        <f t="shared" si="242"/>
        <v>40709350</v>
      </c>
      <c r="KK98" t="e">
        <v>#N/A</v>
      </c>
      <c r="KL98" s="8" t="e">
        <v>#N/A</v>
      </c>
      <c r="KM98" s="8" t="e">
        <v>#N/A</v>
      </c>
      <c r="KN98" s="8" t="e">
        <v>#N/A</v>
      </c>
      <c r="KO98" s="8">
        <v>436257</v>
      </c>
      <c r="KP98" s="8">
        <v>113950</v>
      </c>
      <c r="KQ98" s="8">
        <v>206608</v>
      </c>
      <c r="KR98" s="8">
        <v>98814</v>
      </c>
      <c r="KS98" s="8">
        <v>16885</v>
      </c>
      <c r="KT98" s="13">
        <f t="shared" si="302"/>
        <v>0.26119924723270915</v>
      </c>
      <c r="KU98" s="13">
        <f t="shared" si="303"/>
        <v>0.47359240080961451</v>
      </c>
      <c r="KV98" s="13">
        <f t="shared" si="304"/>
        <v>0.22650410193991158</v>
      </c>
      <c r="KW98" s="13">
        <f t="shared" si="305"/>
        <v>3.8704250017764757E-2</v>
      </c>
      <c r="KX98" s="17">
        <v>9623545</v>
      </c>
      <c r="KY98" s="15">
        <f t="shared" si="306"/>
        <v>22.059348044845127</v>
      </c>
      <c r="KZ98" s="8">
        <v>448337</v>
      </c>
      <c r="LA98" s="8">
        <v>27396</v>
      </c>
      <c r="LB98" s="8">
        <v>125110</v>
      </c>
      <c r="LC98" s="8">
        <v>199247</v>
      </c>
      <c r="LD98" s="8">
        <v>65686</v>
      </c>
      <c r="LE98" s="8">
        <v>30898</v>
      </c>
      <c r="LF98" s="13">
        <f t="shared" si="307"/>
        <v>6.1105819952401878E-2</v>
      </c>
      <c r="LG98" s="13">
        <f t="shared" si="308"/>
        <v>0.279053479860016</v>
      </c>
      <c r="LH98" s="13">
        <f t="shared" si="309"/>
        <v>0.44441346576347701</v>
      </c>
      <c r="LI98" s="13">
        <f t="shared" si="310"/>
        <v>0.14651032593785479</v>
      </c>
      <c r="LJ98" s="13">
        <f t="shared" si="311"/>
        <v>6.8916908486250303E-2</v>
      </c>
      <c r="LK98" s="17" t="e">
        <v>#N/A</v>
      </c>
      <c r="LL98" s="17" t="e">
        <v>#N/A</v>
      </c>
      <c r="LM98" s="13" t="e">
        <f t="shared" si="348"/>
        <v>#N/A</v>
      </c>
      <c r="LN98" s="27" t="e">
        <v>#N/A</v>
      </c>
      <c r="LO98" s="27" t="e">
        <v>#N/A</v>
      </c>
      <c r="LP98" s="27" t="e">
        <v>#N/A</v>
      </c>
      <c r="LQ98" s="27" t="e">
        <v>#N/A</v>
      </c>
      <c r="LR98" s="27" t="e">
        <v>#N/A</v>
      </c>
      <c r="LS98" s="11" t="e">
        <f t="shared" si="312"/>
        <v>#N/A</v>
      </c>
      <c r="LT98" s="11" t="e">
        <f t="shared" si="313"/>
        <v>#N/A</v>
      </c>
      <c r="LU98" s="11" t="e">
        <f t="shared" si="314"/>
        <v>#N/A</v>
      </c>
      <c r="LV98" s="11" t="e">
        <f t="shared" si="315"/>
        <v>#N/A</v>
      </c>
      <c r="LW98" s="11" t="e">
        <f t="shared" si="316"/>
        <v>#N/A</v>
      </c>
      <c r="LX98" s="25" t="e">
        <v>#N/A</v>
      </c>
      <c r="LY98" s="25" t="e">
        <v>#N/A</v>
      </c>
      <c r="LZ98" s="25" t="e">
        <v>#N/A</v>
      </c>
      <c r="MA98" s="25" t="e">
        <v>#N/A</v>
      </c>
      <c r="MB98" s="22" t="e">
        <v>#N/A</v>
      </c>
      <c r="MC98" s="22" t="e">
        <v>#N/A</v>
      </c>
      <c r="MD98" s="1">
        <v>366</v>
      </c>
      <c r="ME98" s="1">
        <v>227</v>
      </c>
      <c r="MF98" s="1">
        <v>131</v>
      </c>
      <c r="MG98" s="1">
        <v>7</v>
      </c>
      <c r="MH98" s="1">
        <v>1</v>
      </c>
      <c r="MI98" s="1">
        <v>0</v>
      </c>
      <c r="MJ98" s="11">
        <f t="shared" si="243"/>
        <v>0.6202185792349727</v>
      </c>
      <c r="MK98" s="11">
        <f t="shared" si="244"/>
        <v>0.35792349726775957</v>
      </c>
      <c r="ML98" s="11">
        <f t="shared" si="245"/>
        <v>1.912568306010929E-2</v>
      </c>
      <c r="MM98" s="11">
        <f t="shared" si="246"/>
        <v>2.7322404371584699E-3</v>
      </c>
      <c r="MN98" s="11">
        <f t="shared" si="247"/>
        <v>0</v>
      </c>
      <c r="MO98" s="26" t="e">
        <v>#N/A</v>
      </c>
      <c r="MP98" s="26" t="e">
        <v>#N/A</v>
      </c>
      <c r="MQ98" s="26" t="e">
        <v>#N/A</v>
      </c>
      <c r="MR98" s="26" t="e">
        <v>#N/A</v>
      </c>
      <c r="MS98" s="9">
        <v>762443.50110215496</v>
      </c>
      <c r="MT98" s="9">
        <v>4370.13</v>
      </c>
      <c r="MU98" s="9">
        <v>24538.07</v>
      </c>
      <c r="MV98" s="9">
        <v>1280013.192732</v>
      </c>
      <c r="MW98" s="9">
        <v>2071364.8938341499</v>
      </c>
      <c r="MX98" s="13" t="e">
        <v>#N/A</v>
      </c>
      <c r="MY98" s="13" t="e">
        <v>#N/A</v>
      </c>
      <c r="MZ98" s="13" t="e">
        <v>#N/A</v>
      </c>
      <c r="NA98" s="13" t="e">
        <v>#N/A</v>
      </c>
      <c r="NB98" s="13" t="e">
        <v>#N/A</v>
      </c>
      <c r="NC98" s="8" t="e">
        <v>#N/A</v>
      </c>
      <c r="ND98" s="8" t="e">
        <v>#N/A</v>
      </c>
      <c r="NE98" s="8" t="e">
        <v>#N/A</v>
      </c>
      <c r="NF98" s="8" t="e">
        <v>#N/A</v>
      </c>
      <c r="NG98" s="8" t="e">
        <v>#N/A</v>
      </c>
      <c r="NH98" s="38" t="e">
        <f t="shared" si="248"/>
        <v>#N/A</v>
      </c>
      <c r="NI98" s="38" t="e">
        <f t="shared" si="249"/>
        <v>#N/A</v>
      </c>
      <c r="NJ98" s="38" t="e">
        <f t="shared" si="250"/>
        <v>#N/A</v>
      </c>
      <c r="NK98" s="38" t="e">
        <f t="shared" si="251"/>
        <v>#N/A</v>
      </c>
      <c r="NL98" s="38" t="e">
        <f t="shared" si="252"/>
        <v>#N/A</v>
      </c>
      <c r="NM98" s="8">
        <v>942018</v>
      </c>
      <c r="NN98" s="8">
        <v>121954</v>
      </c>
      <c r="NO98" s="11">
        <f t="shared" si="253"/>
        <v>0.12946037124556006</v>
      </c>
      <c r="NP98" s="13" t="e">
        <v>#N/A</v>
      </c>
      <c r="NQ98" s="13" t="e">
        <v>#N/A</v>
      </c>
      <c r="NR98" s="13">
        <v>9.5769646755999999E-2</v>
      </c>
      <c r="NS98" s="9">
        <v>693</v>
      </c>
      <c r="NT98" s="39">
        <v>72.836349999999996</v>
      </c>
      <c r="NU98" s="8">
        <v>2313</v>
      </c>
      <c r="NV98" s="16">
        <v>241.50730999999999</v>
      </c>
      <c r="NW98" s="8">
        <v>816</v>
      </c>
      <c r="NX98" s="25">
        <v>8.2232366900000002</v>
      </c>
      <c r="NY98" s="39" t="e">
        <v>#N/A</v>
      </c>
    </row>
    <row r="99" spans="1:389" x14ac:dyDescent="0.25">
      <c r="A99" s="3" t="s">
        <v>53</v>
      </c>
      <c r="B99" s="3" t="s">
        <v>8</v>
      </c>
      <c r="C99" s="3" t="s">
        <v>84</v>
      </c>
      <c r="D99" s="3" t="s">
        <v>100</v>
      </c>
      <c r="E99" s="3" t="s">
        <v>8</v>
      </c>
      <c r="F99" s="3" t="s">
        <v>31</v>
      </c>
      <c r="G99" s="3">
        <v>55079</v>
      </c>
      <c r="H99" s="3">
        <v>2017</v>
      </c>
      <c r="I99" s="3" t="str">
        <f t="shared" si="216"/>
        <v>Sum of 2017</v>
      </c>
      <c r="J99" s="8">
        <v>946054</v>
      </c>
      <c r="K99" s="8">
        <v>952085</v>
      </c>
      <c r="L99" s="8">
        <v>228624</v>
      </c>
      <c r="M99" s="8">
        <v>247887</v>
      </c>
      <c r="N99" s="8">
        <v>349493</v>
      </c>
      <c r="O99" s="8">
        <v>126081</v>
      </c>
      <c r="P99" s="13">
        <f t="shared" si="254"/>
        <v>0.24012982034167119</v>
      </c>
      <c r="Q99" s="13">
        <f t="shared" si="255"/>
        <v>0.26036225757154036</v>
      </c>
      <c r="R99" s="13">
        <f t="shared" si="256"/>
        <v>0.36708172064469036</v>
      </c>
      <c r="S99" s="13">
        <f t="shared" si="257"/>
        <v>0.13242620144209813</v>
      </c>
      <c r="T99" s="15">
        <v>35</v>
      </c>
      <c r="U99" s="15">
        <v>33.799999999999997</v>
      </c>
      <c r="V99" s="15">
        <v>36.1</v>
      </c>
      <c r="W99" s="17">
        <v>486720</v>
      </c>
      <c r="X99" s="17">
        <v>247636</v>
      </c>
      <c r="Y99" s="17">
        <v>41662</v>
      </c>
      <c r="Z99" s="17">
        <v>8119</v>
      </c>
      <c r="AA99" s="17">
        <v>23772</v>
      </c>
      <c r="AB99" s="17">
        <v>144176</v>
      </c>
      <c r="AC99" s="17">
        <v>465365</v>
      </c>
      <c r="AD99" s="13">
        <f t="shared" si="203"/>
        <v>0.51121486001775052</v>
      </c>
      <c r="AE99" s="13">
        <f t="shared" si="204"/>
        <v>0.26009862564792008</v>
      </c>
      <c r="AF99" s="13">
        <f t="shared" si="205"/>
        <v>4.3758698015408291E-2</v>
      </c>
      <c r="AG99" s="13">
        <f t="shared" si="206"/>
        <v>8.5275999516849863E-3</v>
      </c>
      <c r="AH99" s="13">
        <f t="shared" si="207"/>
        <v>2.4968358917533625E-2</v>
      </c>
      <c r="AI99" s="13">
        <f t="shared" si="208"/>
        <v>0.1514318574497025</v>
      </c>
      <c r="AJ99" s="13">
        <f t="shared" si="209"/>
        <v>0.48878513998224948</v>
      </c>
      <c r="AK99" s="17">
        <v>376445</v>
      </c>
      <c r="AL99" s="17">
        <v>135022</v>
      </c>
      <c r="AM99" s="17">
        <v>120220</v>
      </c>
      <c r="AN99" s="17">
        <v>49700</v>
      </c>
      <c r="AO99" s="17">
        <v>71503</v>
      </c>
      <c r="AP99" s="13">
        <f t="shared" si="258"/>
        <v>0.35867656629786554</v>
      </c>
      <c r="AQ99" s="13">
        <f t="shared" si="317"/>
        <v>0.31935608123364634</v>
      </c>
      <c r="AR99" s="13">
        <f t="shared" si="318"/>
        <v>0.13202459854693249</v>
      </c>
      <c r="AS99" s="13">
        <f t="shared" si="319"/>
        <v>0.1899427539215556</v>
      </c>
      <c r="AT99" s="19">
        <v>2.4700000000000002</v>
      </c>
      <c r="AU99" s="17">
        <v>886665</v>
      </c>
      <c r="AV99" s="17">
        <v>739664</v>
      </c>
      <c r="AW99" s="17">
        <v>90938</v>
      </c>
      <c r="AX99" s="17">
        <v>22907</v>
      </c>
      <c r="AY99" s="17">
        <v>23989</v>
      </c>
      <c r="AZ99" s="17">
        <v>9167</v>
      </c>
      <c r="BA99" s="13">
        <f t="shared" si="320"/>
        <v>0.83420908685918582</v>
      </c>
      <c r="BB99" s="13">
        <f t="shared" si="321"/>
        <v>0.10256184692076489</v>
      </c>
      <c r="BC99" s="13">
        <f t="shared" si="322"/>
        <v>2.583501096806573E-2</v>
      </c>
      <c r="BD99" s="13">
        <f t="shared" si="323"/>
        <v>2.7055314013748145E-2</v>
      </c>
      <c r="BE99" s="13">
        <f t="shared" si="324"/>
        <v>1.0338741238235411E-2</v>
      </c>
      <c r="BF99" s="13">
        <f t="shared" si="210"/>
        <v>0.16579091314081418</v>
      </c>
      <c r="BG99" s="17">
        <v>939925</v>
      </c>
      <c r="BH99" s="17">
        <v>781994</v>
      </c>
      <c r="BI99" s="17">
        <v>117143</v>
      </c>
      <c r="BJ99" s="17">
        <v>17747</v>
      </c>
      <c r="BK99" s="17">
        <v>17761</v>
      </c>
      <c r="BL99" s="17">
        <v>5280</v>
      </c>
      <c r="BM99" s="13">
        <f t="shared" si="259"/>
        <v>0.83197489161369254</v>
      </c>
      <c r="BN99" s="13">
        <f t="shared" si="325"/>
        <v>0.12463015666143576</v>
      </c>
      <c r="BO99" s="13">
        <f t="shared" si="326"/>
        <v>1.8881293720243636E-2</v>
      </c>
      <c r="BP99" s="13">
        <f t="shared" si="327"/>
        <v>1.889618852568024E-2</v>
      </c>
      <c r="BQ99" s="13">
        <f t="shared" si="328"/>
        <v>5.6174694789477885E-3</v>
      </c>
      <c r="BR99" s="13">
        <f t="shared" si="217"/>
        <v>0.16802510838630741</v>
      </c>
      <c r="BS99" s="17">
        <v>664273</v>
      </c>
      <c r="BT99" s="17">
        <v>185530</v>
      </c>
      <c r="BU99" s="17">
        <v>16758</v>
      </c>
      <c r="BV99" s="17">
        <v>85524</v>
      </c>
      <c r="BW99" s="13">
        <f t="shared" si="260"/>
        <v>0.69770346135061467</v>
      </c>
      <c r="BX99" s="13">
        <f t="shared" si="329"/>
        <v>0.19486705493732176</v>
      </c>
      <c r="BY99" s="13">
        <f t="shared" si="330"/>
        <v>1.7601369625611159E-2</v>
      </c>
      <c r="BZ99" s="13">
        <f t="shared" si="331"/>
        <v>8.982811408645236E-2</v>
      </c>
      <c r="CA99" s="13">
        <f t="shared" si="261"/>
        <v>0.30229653864938527</v>
      </c>
      <c r="CB99" s="8">
        <v>929532</v>
      </c>
      <c r="CC99" s="8">
        <v>175772</v>
      </c>
      <c r="CD99" s="13">
        <f t="shared" si="262"/>
        <v>0.18909730918354614</v>
      </c>
      <c r="CE99" s="8">
        <v>224814</v>
      </c>
      <c r="CF99" s="8">
        <v>57994</v>
      </c>
      <c r="CG99" s="13">
        <f t="shared" si="263"/>
        <v>0.25796436165007519</v>
      </c>
      <c r="CH99" s="5">
        <v>47591</v>
      </c>
      <c r="CI99" s="5">
        <f>CH99*VLOOKUP(H99,'R-CPI-U-RS'!$A$44:$O$54,15,FALSE)</f>
        <v>61090.306688870391</v>
      </c>
      <c r="CJ99" s="5">
        <v>57690957</v>
      </c>
      <c r="CK99" s="5">
        <v>57690957</v>
      </c>
      <c r="CL99" s="9">
        <v>19960</v>
      </c>
      <c r="CM99" s="9">
        <v>9321</v>
      </c>
      <c r="CN99" s="9">
        <v>3820</v>
      </c>
      <c r="CO99" s="9">
        <v>2825</v>
      </c>
      <c r="CP99" s="9">
        <v>2359</v>
      </c>
      <c r="CQ99" s="9">
        <v>860</v>
      </c>
      <c r="CR99" s="9">
        <v>552</v>
      </c>
      <c r="CS99" s="9">
        <v>223</v>
      </c>
      <c r="CT99" s="20">
        <v>23741372000</v>
      </c>
      <c r="CU99" s="20">
        <f>CT99*VLOOKUP(H99,'R-CPI-U-RS'!$A$44:$P$54,16,FALSE)</f>
        <v>29605879654.732166</v>
      </c>
      <c r="CV99" s="9">
        <v>1658</v>
      </c>
      <c r="CW99" s="9">
        <v>638547</v>
      </c>
      <c r="CX99" s="9">
        <v>115171</v>
      </c>
      <c r="CY99" s="9">
        <v>73482</v>
      </c>
      <c r="CZ99" s="9">
        <v>102120</v>
      </c>
      <c r="DA99" s="11">
        <f t="shared" si="264"/>
        <v>0.68711208195239526</v>
      </c>
      <c r="DB99" s="11">
        <f t="shared" si="265"/>
        <v>0.12393040072310937</v>
      </c>
      <c r="DC99" s="11">
        <f t="shared" si="266"/>
        <v>7.907071837472561E-2</v>
      </c>
      <c r="DD99" s="11">
        <f t="shared" si="267"/>
        <v>0.10988679894976973</v>
      </c>
      <c r="DE99" s="9">
        <v>452210</v>
      </c>
      <c r="DF99" s="9">
        <v>460562</v>
      </c>
      <c r="DG99" s="9">
        <v>0</v>
      </c>
      <c r="DH99" s="9">
        <v>6</v>
      </c>
      <c r="DI99" s="9">
        <v>0</v>
      </c>
      <c r="DJ99" s="9">
        <v>10236</v>
      </c>
      <c r="DK99" s="9">
        <v>45942</v>
      </c>
      <c r="DL99" s="9">
        <v>21127</v>
      </c>
      <c r="DM99" s="9">
        <v>42616</v>
      </c>
      <c r="DN99" s="9">
        <v>13916</v>
      </c>
      <c r="DO99" s="9">
        <v>9514</v>
      </c>
      <c r="DP99" s="9">
        <v>34812</v>
      </c>
      <c r="DQ99" s="9">
        <v>5488</v>
      </c>
      <c r="DR99" s="9">
        <v>22868</v>
      </c>
      <c r="DS99" s="9">
        <v>20206</v>
      </c>
      <c r="DT99" s="9">
        <v>35703</v>
      </c>
      <c r="DU99" s="9">
        <v>24525</v>
      </c>
      <c r="DV99" s="9">
        <v>92114</v>
      </c>
      <c r="DW99" s="9">
        <v>11236</v>
      </c>
      <c r="DX99" s="9">
        <v>41984</v>
      </c>
      <c r="DY99" s="9">
        <v>17500</v>
      </c>
      <c r="DZ99" s="9">
        <v>14</v>
      </c>
      <c r="EA99" s="9">
        <f t="shared" si="336"/>
        <v>56184</v>
      </c>
      <c r="EB99" s="9">
        <f t="shared" si="337"/>
        <v>40300</v>
      </c>
      <c r="EC99" s="9">
        <f t="shared" si="338"/>
        <v>78777</v>
      </c>
      <c r="ED99" s="9">
        <f t="shared" si="339"/>
        <v>116639</v>
      </c>
      <c r="EE99" s="9">
        <f t="shared" si="340"/>
        <v>77659</v>
      </c>
      <c r="EF99" s="9">
        <f t="shared" si="341"/>
        <v>80248</v>
      </c>
      <c r="EG99" s="11">
        <f t="shared" si="342"/>
        <v>0.12424316136308353</v>
      </c>
      <c r="EH99" s="11">
        <f t="shared" si="343"/>
        <v>8.9117887707038768E-2</v>
      </c>
      <c r="EI99" s="11">
        <f t="shared" si="344"/>
        <v>0.1742044625284713</v>
      </c>
      <c r="EJ99" s="11">
        <f t="shared" si="345"/>
        <v>0.25793104973353087</v>
      </c>
      <c r="EK99" s="11">
        <f t="shared" si="346"/>
        <v>0.17173215983724377</v>
      </c>
      <c r="EL99" s="11">
        <f t="shared" si="347"/>
        <v>0.17745737599787709</v>
      </c>
      <c r="EM99" s="9">
        <v>747573</v>
      </c>
      <c r="EN99" s="9">
        <v>480611</v>
      </c>
      <c r="EO99" s="14">
        <f t="shared" si="268"/>
        <v>0.64289507512978661</v>
      </c>
      <c r="EP99" s="9">
        <v>479511</v>
      </c>
      <c r="EQ99" s="9">
        <v>460562</v>
      </c>
      <c r="ER99" s="11">
        <f t="shared" si="218"/>
        <v>3.9517341625113916E-2</v>
      </c>
      <c r="ES99" s="9">
        <v>49092</v>
      </c>
      <c r="ET99" s="9">
        <v>630803</v>
      </c>
      <c r="EU99" s="9">
        <v>71587</v>
      </c>
      <c r="EV99" s="9">
        <v>188297</v>
      </c>
      <c r="EW99" s="9">
        <v>177427</v>
      </c>
      <c r="EX99" s="9">
        <v>72032</v>
      </c>
      <c r="EY99" s="9">
        <v>121460</v>
      </c>
      <c r="EZ99" s="13">
        <f t="shared" si="269"/>
        <v>0.11348550973917372</v>
      </c>
      <c r="FA99" s="13">
        <f t="shared" si="270"/>
        <v>0.29850365328002559</v>
      </c>
      <c r="FB99" s="13">
        <f t="shared" si="271"/>
        <v>0.28127164899342583</v>
      </c>
      <c r="FC99" s="13">
        <f t="shared" si="272"/>
        <v>0.11419095977666562</v>
      </c>
      <c r="FD99" s="13">
        <f t="shared" si="273"/>
        <v>0.19254822821070922</v>
      </c>
      <c r="FE99" s="13">
        <f t="shared" si="274"/>
        <v>0.30673918798737482</v>
      </c>
      <c r="FF99" s="9">
        <v>1572</v>
      </c>
      <c r="FG99" s="9">
        <v>44820</v>
      </c>
      <c r="FH99" s="9">
        <v>781</v>
      </c>
      <c r="FI99" s="9">
        <v>13854</v>
      </c>
      <c r="FJ99" s="9">
        <v>530</v>
      </c>
      <c r="FK99" s="9">
        <f t="shared" si="219"/>
        <v>46392</v>
      </c>
      <c r="FL99" s="9">
        <f t="shared" si="220"/>
        <v>14635</v>
      </c>
      <c r="FM99" s="9">
        <f t="shared" si="221"/>
        <v>530</v>
      </c>
      <c r="FN99" s="9">
        <v>197677</v>
      </c>
      <c r="FO99" s="9">
        <v>141409</v>
      </c>
      <c r="FP99" s="9">
        <v>313191</v>
      </c>
      <c r="FQ99" s="9">
        <f t="shared" si="222"/>
        <v>56268</v>
      </c>
      <c r="FR99" s="8">
        <v>418914</v>
      </c>
      <c r="FS99" s="8">
        <v>42469</v>
      </c>
      <c r="FT99" s="13">
        <f t="shared" si="275"/>
        <v>0.10137880328659343</v>
      </c>
      <c r="FU99" s="8">
        <v>376445</v>
      </c>
      <c r="FV99" s="8">
        <v>184500</v>
      </c>
      <c r="FW99" s="8">
        <v>191945</v>
      </c>
      <c r="FX99" s="13">
        <f t="shared" si="276"/>
        <v>0.49011143726175138</v>
      </c>
      <c r="FY99" s="13">
        <f t="shared" si="277"/>
        <v>0.50988856273824856</v>
      </c>
      <c r="FZ99" s="17">
        <v>26947</v>
      </c>
      <c r="GA99" s="17">
        <v>44532</v>
      </c>
      <c r="GB99" s="17">
        <v>84415</v>
      </c>
      <c r="GC99" s="17">
        <v>123030</v>
      </c>
      <c r="GD99" s="17">
        <v>139990</v>
      </c>
      <c r="GE99" s="13">
        <f t="shared" si="223"/>
        <v>6.4325852084198665E-2</v>
      </c>
      <c r="GF99" s="13">
        <f t="shared" si="224"/>
        <v>0.10630344175654191</v>
      </c>
      <c r="GG99" s="13">
        <f t="shared" si="225"/>
        <v>0.20150914030087322</v>
      </c>
      <c r="GH99" s="13">
        <f t="shared" si="226"/>
        <v>0.29368796459416491</v>
      </c>
      <c r="GI99" s="13">
        <f t="shared" si="227"/>
        <v>0.3341736012642213</v>
      </c>
      <c r="GJ99">
        <v>1954</v>
      </c>
      <c r="GK99" s="8">
        <v>209985</v>
      </c>
      <c r="GL99" s="8">
        <v>101468</v>
      </c>
      <c r="GM99" s="8">
        <v>43403</v>
      </c>
      <c r="GN99" s="8">
        <v>61532</v>
      </c>
      <c r="GO99" s="8">
        <v>2526</v>
      </c>
      <c r="GP99" s="13">
        <f t="shared" si="278"/>
        <v>0.50126040189633192</v>
      </c>
      <c r="GQ99" s="13">
        <f t="shared" si="279"/>
        <v>0.24221677957766988</v>
      </c>
      <c r="GR99" s="13">
        <f t="shared" si="280"/>
        <v>0.10360837785321092</v>
      </c>
      <c r="GS99" s="13">
        <f t="shared" si="281"/>
        <v>0.14688456341874465</v>
      </c>
      <c r="GT99" s="13">
        <f t="shared" si="282"/>
        <v>6.0298772540425954E-3</v>
      </c>
      <c r="GU99" s="21">
        <v>156239.422820076</v>
      </c>
      <c r="GV99" s="21">
        <f>GU99*VLOOKUP(H99,'R-CPI-U-RS'!$A$44:$O$54,15,FALSE)</f>
        <v>200557.127544505</v>
      </c>
      <c r="GW99" s="9">
        <v>101</v>
      </c>
      <c r="GX99" s="9">
        <v>32</v>
      </c>
      <c r="GY99" s="9">
        <v>0</v>
      </c>
      <c r="GZ99" s="9">
        <v>1446</v>
      </c>
      <c r="HA99" s="9">
        <f t="shared" si="228"/>
        <v>1478</v>
      </c>
      <c r="HB99" s="8">
        <v>37091</v>
      </c>
      <c r="HC99" s="8">
        <v>175277</v>
      </c>
      <c r="HD99" s="8">
        <v>97182</v>
      </c>
      <c r="HE99" s="8">
        <v>61864</v>
      </c>
      <c r="HF99" s="8">
        <v>5031</v>
      </c>
      <c r="HG99" s="13">
        <f t="shared" si="283"/>
        <v>9.8529665688214751E-2</v>
      </c>
      <c r="HH99" s="13">
        <f t="shared" si="332"/>
        <v>0.46561117825977233</v>
      </c>
      <c r="HI99" s="13">
        <f t="shared" si="333"/>
        <v>0.25815723412450692</v>
      </c>
      <c r="HJ99" s="13">
        <f t="shared" si="334"/>
        <v>0.16433741980900266</v>
      </c>
      <c r="HK99" s="13">
        <f t="shared" si="335"/>
        <v>1.3364502118503367E-2</v>
      </c>
      <c r="HL99" s="5">
        <v>923</v>
      </c>
      <c r="HM99" s="5">
        <f>HL99*VLOOKUP(H99,'R-CPI-U-RS'!$A$44:$O$54,15,FALSE)</f>
        <v>1184.8112683874549</v>
      </c>
      <c r="HN99" s="17">
        <v>27050</v>
      </c>
      <c r="HO99" s="17">
        <v>72143</v>
      </c>
      <c r="HP99" s="17">
        <v>40874</v>
      </c>
      <c r="HQ99" s="17">
        <v>16464</v>
      </c>
      <c r="HR99" s="17">
        <v>26715</v>
      </c>
      <c r="HS99" s="17">
        <v>1254</v>
      </c>
      <c r="HT99" s="13">
        <f t="shared" si="284"/>
        <v>0.14661246612466125</v>
      </c>
      <c r="HU99" s="13">
        <f t="shared" si="285"/>
        <v>0.39101897018970189</v>
      </c>
      <c r="HV99" s="13">
        <f t="shared" si="286"/>
        <v>0.22153929539295392</v>
      </c>
      <c r="HW99" s="13">
        <f t="shared" si="287"/>
        <v>8.9235772357723578E-2</v>
      </c>
      <c r="HX99" s="13">
        <f t="shared" si="288"/>
        <v>0.14479674796747968</v>
      </c>
      <c r="HY99" s="13">
        <f t="shared" si="289"/>
        <v>6.7967479674796751E-3</v>
      </c>
      <c r="HZ99" s="13">
        <v>0.18899999999999997</v>
      </c>
      <c r="IA99" s="17">
        <v>5411</v>
      </c>
      <c r="IB99" s="17">
        <v>42422</v>
      </c>
      <c r="IC99" s="17">
        <v>42711</v>
      </c>
      <c r="ID99" s="17">
        <v>27878</v>
      </c>
      <c r="IE99" s="17">
        <v>62487</v>
      </c>
      <c r="IF99" s="17">
        <v>11036</v>
      </c>
      <c r="IG99" s="13">
        <f t="shared" si="290"/>
        <v>2.819036703222277E-2</v>
      </c>
      <c r="IH99" s="13">
        <f t="shared" si="291"/>
        <v>0.22101122717445101</v>
      </c>
      <c r="II99" s="13">
        <f t="shared" si="292"/>
        <v>0.22251686681080518</v>
      </c>
      <c r="IJ99" s="13">
        <f t="shared" si="293"/>
        <v>0.14523952173799787</v>
      </c>
      <c r="IK99" s="13">
        <f t="shared" si="294"/>
        <v>0.32554638047357315</v>
      </c>
      <c r="IL99" s="13">
        <f t="shared" si="295"/>
        <v>5.7495636770950015E-2</v>
      </c>
      <c r="IM99" s="13">
        <v>0.3</v>
      </c>
      <c r="IN99" s="17">
        <v>474402</v>
      </c>
      <c r="IO99" s="17">
        <v>375353</v>
      </c>
      <c r="IP99" s="17">
        <v>34714</v>
      </c>
      <c r="IQ99" s="17">
        <v>22922</v>
      </c>
      <c r="IR99" s="17">
        <v>15784</v>
      </c>
      <c r="IS99" s="17">
        <v>7263</v>
      </c>
      <c r="IT99" s="17">
        <v>18366</v>
      </c>
      <c r="IU99" s="13">
        <f t="shared" si="296"/>
        <v>0.79121293755085353</v>
      </c>
      <c r="IV99" s="13">
        <f t="shared" si="297"/>
        <v>7.317422776463843E-2</v>
      </c>
      <c r="IW99" s="13">
        <f t="shared" si="298"/>
        <v>4.8317671510659736E-2</v>
      </c>
      <c r="IX99" s="13">
        <f t="shared" si="299"/>
        <v>3.3271360576051533E-2</v>
      </c>
      <c r="IY99" s="13">
        <f t="shared" si="300"/>
        <v>1.5309800548901565E-2</v>
      </c>
      <c r="IZ99" s="13">
        <f t="shared" si="301"/>
        <v>3.8714002048895239E-2</v>
      </c>
      <c r="JA99" s="17">
        <v>474402</v>
      </c>
      <c r="JB99" s="17">
        <v>375353</v>
      </c>
      <c r="JC99" s="17">
        <v>34714</v>
      </c>
      <c r="JD99" s="17">
        <v>22922</v>
      </c>
      <c r="JE99" s="17">
        <v>19284</v>
      </c>
      <c r="JF99" s="17">
        <v>3763</v>
      </c>
      <c r="JG99" s="17">
        <v>18366</v>
      </c>
      <c r="JH99" s="13">
        <f t="shared" si="229"/>
        <v>0.79121293755085353</v>
      </c>
      <c r="JI99" s="13">
        <f t="shared" si="230"/>
        <v>7.317422776463843E-2</v>
      </c>
      <c r="JJ99" s="13">
        <f t="shared" si="231"/>
        <v>4.8317671510659736E-2</v>
      </c>
      <c r="JK99" s="13">
        <f t="shared" si="232"/>
        <v>4.0649069776265701E-2</v>
      </c>
      <c r="JL99" s="13">
        <f t="shared" si="233"/>
        <v>7.9320913486874006E-3</v>
      </c>
      <c r="JM99" s="13">
        <f t="shared" si="234"/>
        <v>3.8714002048895239E-2</v>
      </c>
      <c r="JN99" s="1">
        <v>86</v>
      </c>
      <c r="JO99" s="1">
        <v>45</v>
      </c>
      <c r="JP99" s="1">
        <v>17</v>
      </c>
      <c r="JQ99" s="1">
        <v>20</v>
      </c>
      <c r="JR99" s="1">
        <v>2</v>
      </c>
      <c r="JS99" s="1">
        <v>2</v>
      </c>
      <c r="JT99" s="11">
        <f t="shared" si="235"/>
        <v>0.52325581395348841</v>
      </c>
      <c r="JU99" s="11">
        <f t="shared" si="236"/>
        <v>0.19767441860465115</v>
      </c>
      <c r="JV99" s="11">
        <f t="shared" si="237"/>
        <v>0.23255813953488372</v>
      </c>
      <c r="JW99" s="11">
        <f t="shared" si="238"/>
        <v>2.3255813953488372E-2</v>
      </c>
      <c r="JX99" s="11">
        <f t="shared" si="239"/>
        <v>2.3255813953488372E-2</v>
      </c>
      <c r="JY99" s="29">
        <f>(JN99/J99)*100000</f>
        <v>9.0903901891435375</v>
      </c>
      <c r="JZ99" s="9">
        <v>34606043</v>
      </c>
      <c r="KA99" s="9"/>
      <c r="KB99" s="9">
        <v>447090</v>
      </c>
      <c r="KC99" s="9"/>
      <c r="KD99" s="9"/>
      <c r="KE99" s="9"/>
      <c r="KF99" s="9"/>
      <c r="KG99" s="9">
        <v>0</v>
      </c>
      <c r="KH99" s="9">
        <f t="shared" si="240"/>
        <v>0</v>
      </c>
      <c r="KI99" s="9">
        <f t="shared" si="241"/>
        <v>447090</v>
      </c>
      <c r="KJ99" s="9">
        <f t="shared" si="242"/>
        <v>35053133</v>
      </c>
      <c r="KK99" t="e">
        <v>#N/A</v>
      </c>
      <c r="KL99" s="8" t="e">
        <v>#N/A</v>
      </c>
      <c r="KM99" s="8" t="e">
        <v>#N/A</v>
      </c>
      <c r="KN99" s="8" t="e">
        <v>#N/A</v>
      </c>
      <c r="KO99" s="8">
        <v>431075</v>
      </c>
      <c r="KP99" s="8">
        <v>112483</v>
      </c>
      <c r="KQ99" s="8">
        <v>196930</v>
      </c>
      <c r="KR99" s="8">
        <v>103017</v>
      </c>
      <c r="KS99" s="8">
        <v>18645</v>
      </c>
      <c r="KT99" s="13">
        <f t="shared" si="302"/>
        <v>0.26093603201299076</v>
      </c>
      <c r="KU99" s="13">
        <f t="shared" si="303"/>
        <v>0.45683465754219105</v>
      </c>
      <c r="KV99" s="13">
        <f t="shared" si="304"/>
        <v>0.23897697616424057</v>
      </c>
      <c r="KW99" s="13">
        <f t="shared" si="305"/>
        <v>4.3252334280577627E-2</v>
      </c>
      <c r="KX99" s="17">
        <v>9693240</v>
      </c>
      <c r="KY99" s="15">
        <f t="shared" si="306"/>
        <v>22.486203096908891</v>
      </c>
      <c r="KZ99" s="8">
        <v>445295</v>
      </c>
      <c r="LA99" s="8">
        <v>26570</v>
      </c>
      <c r="LB99" s="8">
        <v>124438</v>
      </c>
      <c r="LC99" s="8">
        <v>197563</v>
      </c>
      <c r="LD99" s="8">
        <v>67574</v>
      </c>
      <c r="LE99" s="8">
        <v>29150</v>
      </c>
      <c r="LF99" s="13">
        <f t="shared" si="307"/>
        <v>5.9668309772173501E-2</v>
      </c>
      <c r="LG99" s="13">
        <f t="shared" si="308"/>
        <v>0.27945070122053917</v>
      </c>
      <c r="LH99" s="13">
        <f t="shared" si="309"/>
        <v>0.44366768097553305</v>
      </c>
      <c r="LI99" s="13">
        <f t="shared" si="310"/>
        <v>0.15175108635848145</v>
      </c>
      <c r="LJ99" s="13">
        <f t="shared" si="311"/>
        <v>6.5462221673272772E-2</v>
      </c>
      <c r="LK99" s="17" t="e">
        <v>#N/A</v>
      </c>
      <c r="LL99" s="17" t="e">
        <v>#N/A</v>
      </c>
      <c r="LM99" s="13" t="e">
        <f t="shared" si="348"/>
        <v>#N/A</v>
      </c>
      <c r="LN99" s="27" t="e">
        <v>#N/A</v>
      </c>
      <c r="LO99" s="27" t="e">
        <v>#N/A</v>
      </c>
      <c r="LP99" s="27" t="e">
        <v>#N/A</v>
      </c>
      <c r="LQ99" s="27" t="e">
        <v>#N/A</v>
      </c>
      <c r="LR99" s="27" t="e">
        <v>#N/A</v>
      </c>
      <c r="LS99" s="11" t="e">
        <f t="shared" si="312"/>
        <v>#N/A</v>
      </c>
      <c r="LT99" s="11" t="e">
        <f t="shared" si="313"/>
        <v>#N/A</v>
      </c>
      <c r="LU99" s="11" t="e">
        <f t="shared" si="314"/>
        <v>#N/A</v>
      </c>
      <c r="LV99" s="11" t="e">
        <f t="shared" si="315"/>
        <v>#N/A</v>
      </c>
      <c r="LW99" s="11" t="e">
        <f t="shared" si="316"/>
        <v>#N/A</v>
      </c>
      <c r="LX99" s="25" t="e">
        <v>#N/A</v>
      </c>
      <c r="LY99" s="25" t="e">
        <v>#N/A</v>
      </c>
      <c r="LZ99" s="25" t="e">
        <v>#N/A</v>
      </c>
      <c r="MA99" s="25" t="e">
        <v>#N/A</v>
      </c>
      <c r="MB99" s="22" t="e">
        <v>#N/A</v>
      </c>
      <c r="MC99" s="22" t="e">
        <v>#N/A</v>
      </c>
      <c r="MD99" s="1">
        <v>365</v>
      </c>
      <c r="ME99" s="1">
        <v>223</v>
      </c>
      <c r="MF99" s="1">
        <v>138</v>
      </c>
      <c r="MG99" s="1">
        <v>4</v>
      </c>
      <c r="MH99" s="1">
        <v>0</v>
      </c>
      <c r="MI99" s="1">
        <v>0</v>
      </c>
      <c r="MJ99" s="11">
        <f t="shared" si="243"/>
        <v>0.61095890410958908</v>
      </c>
      <c r="MK99" s="11">
        <f t="shared" si="244"/>
        <v>0.37808219178082192</v>
      </c>
      <c r="ML99" s="11">
        <f t="shared" si="245"/>
        <v>1.0958904109589041E-2</v>
      </c>
      <c r="MM99" s="11">
        <f t="shared" si="246"/>
        <v>0</v>
      </c>
      <c r="MN99" s="11">
        <f t="shared" si="247"/>
        <v>0</v>
      </c>
      <c r="MO99" s="26" t="e">
        <v>#N/A</v>
      </c>
      <c r="MP99" s="26" t="e">
        <v>#N/A</v>
      </c>
      <c r="MQ99" s="26" t="e">
        <v>#N/A</v>
      </c>
      <c r="MR99" s="26" t="e">
        <v>#N/A</v>
      </c>
      <c r="MS99" s="9">
        <v>598051.29055312695</v>
      </c>
      <c r="MT99" s="9">
        <v>4714.2501000000002</v>
      </c>
      <c r="MU99" s="9">
        <v>38171.32</v>
      </c>
      <c r="MV99" s="9">
        <v>2461959.268712</v>
      </c>
      <c r="MW99" s="9">
        <v>3102896.1293651201</v>
      </c>
      <c r="MX99" s="13" t="e">
        <v>#N/A</v>
      </c>
      <c r="MY99" s="13" t="e">
        <v>#N/A</v>
      </c>
      <c r="MZ99" s="13" t="e">
        <v>#N/A</v>
      </c>
      <c r="NA99" s="13" t="e">
        <v>#N/A</v>
      </c>
      <c r="NB99" s="13" t="e">
        <v>#N/A</v>
      </c>
      <c r="NC99" s="8" t="e">
        <v>#N/A</v>
      </c>
      <c r="ND99" s="8" t="e">
        <v>#N/A</v>
      </c>
      <c r="NE99" s="8" t="e">
        <v>#N/A</v>
      </c>
      <c r="NF99" s="8" t="e">
        <v>#N/A</v>
      </c>
      <c r="NG99" s="8" t="e">
        <v>#N/A</v>
      </c>
      <c r="NH99" s="38" t="e">
        <f t="shared" si="248"/>
        <v>#N/A</v>
      </c>
      <c r="NI99" s="38" t="e">
        <f t="shared" si="249"/>
        <v>#N/A</v>
      </c>
      <c r="NJ99" s="38" t="e">
        <f t="shared" si="250"/>
        <v>#N/A</v>
      </c>
      <c r="NK99" s="38" t="e">
        <f t="shared" si="251"/>
        <v>#N/A</v>
      </c>
      <c r="NL99" s="38" t="e">
        <f t="shared" si="252"/>
        <v>#N/A</v>
      </c>
      <c r="NM99" s="8">
        <v>943010</v>
      </c>
      <c r="NN99" s="8">
        <v>116112</v>
      </c>
      <c r="NO99" s="11">
        <f t="shared" si="253"/>
        <v>0.12312912906543939</v>
      </c>
      <c r="NP99" s="13" t="e">
        <v>#N/A</v>
      </c>
      <c r="NQ99" s="13" t="e">
        <v>#N/A</v>
      </c>
      <c r="NR99" s="13" t="e">
        <v>#N/A</v>
      </c>
      <c r="NS99" s="9">
        <v>682</v>
      </c>
      <c r="NT99" s="39">
        <v>71.632260000000002</v>
      </c>
      <c r="NU99" s="8">
        <v>2467</v>
      </c>
      <c r="NV99" s="16">
        <v>259.28899999999999</v>
      </c>
      <c r="NW99" s="8" t="e">
        <v>#N/A</v>
      </c>
      <c r="NX99" s="25" t="e">
        <v>#N/A</v>
      </c>
      <c r="NY99" s="39" t="e">
        <v>#N/A</v>
      </c>
    </row>
    <row r="100" spans="1:389" x14ac:dyDescent="0.25">
      <c r="A100" s="3" t="s">
        <v>53</v>
      </c>
      <c r="B100" s="3" t="s">
        <v>8</v>
      </c>
      <c r="C100" s="3" t="s">
        <v>84</v>
      </c>
      <c r="D100" s="3" t="s">
        <v>100</v>
      </c>
      <c r="E100" s="3" t="s">
        <v>8</v>
      </c>
      <c r="F100" s="3" t="s">
        <v>31</v>
      </c>
      <c r="G100" s="3">
        <v>55079</v>
      </c>
      <c r="H100" s="3">
        <v>2018</v>
      </c>
      <c r="I100" s="3" t="str">
        <f t="shared" si="216"/>
        <v>Sum of 2018</v>
      </c>
      <c r="J100" s="8">
        <v>942459</v>
      </c>
      <c r="K100" s="8">
        <v>948201</v>
      </c>
      <c r="L100" s="8">
        <v>227433</v>
      </c>
      <c r="M100" s="8">
        <v>245542</v>
      </c>
      <c r="N100" s="8">
        <v>346290</v>
      </c>
      <c r="O100" s="8">
        <v>128936</v>
      </c>
      <c r="P100" s="13">
        <f t="shared" si="254"/>
        <v>0.239857372012896</v>
      </c>
      <c r="Q100" s="13">
        <f t="shared" si="255"/>
        <v>0.25895564337097304</v>
      </c>
      <c r="R100" s="13">
        <f t="shared" si="256"/>
        <v>0.36520737691691951</v>
      </c>
      <c r="S100" s="13">
        <f t="shared" si="257"/>
        <v>0.13597960769921144</v>
      </c>
      <c r="T100" s="15">
        <v>35.1</v>
      </c>
      <c r="U100" s="15">
        <v>33.700000000000003</v>
      </c>
      <c r="V100" s="15">
        <v>36</v>
      </c>
      <c r="W100" s="17">
        <v>481142</v>
      </c>
      <c r="X100" s="17">
        <v>245641</v>
      </c>
      <c r="Y100" s="17">
        <v>41491</v>
      </c>
      <c r="Z100" s="17">
        <v>6022</v>
      </c>
      <c r="AA100" s="17">
        <v>28348</v>
      </c>
      <c r="AB100" s="17">
        <v>145557</v>
      </c>
      <c r="AC100" s="17">
        <v>467059</v>
      </c>
      <c r="AD100" s="13">
        <f t="shared" si="203"/>
        <v>0.50742616808039642</v>
      </c>
      <c r="AE100" s="13">
        <f t="shared" si="204"/>
        <v>0.25906005161352919</v>
      </c>
      <c r="AF100" s="13">
        <f t="shared" si="205"/>
        <v>4.3757599918160812E-2</v>
      </c>
      <c r="AG100" s="13">
        <f t="shared" si="206"/>
        <v>6.3509741078104746E-3</v>
      </c>
      <c r="AH100" s="13">
        <f t="shared" si="207"/>
        <v>2.9896614747295141E-2</v>
      </c>
      <c r="AI100" s="13">
        <f t="shared" si="208"/>
        <v>0.15350859153280791</v>
      </c>
      <c r="AJ100" s="13">
        <f t="shared" si="209"/>
        <v>0.49257383191960352</v>
      </c>
      <c r="AK100" s="17">
        <v>384281</v>
      </c>
      <c r="AL100" s="17">
        <v>135035</v>
      </c>
      <c r="AM100" s="17">
        <v>122186</v>
      </c>
      <c r="AN100" s="17">
        <v>52980</v>
      </c>
      <c r="AO100" s="17">
        <v>74080</v>
      </c>
      <c r="AP100" s="13">
        <f t="shared" si="258"/>
        <v>0.35139650412068252</v>
      </c>
      <c r="AQ100" s="13">
        <f t="shared" si="317"/>
        <v>0.31796003445395427</v>
      </c>
      <c r="AR100" s="13">
        <f t="shared" si="318"/>
        <v>0.13786786231950057</v>
      </c>
      <c r="AS100" s="13">
        <f t="shared" si="319"/>
        <v>0.19277559910586264</v>
      </c>
      <c r="AT100" s="19">
        <v>2.41</v>
      </c>
      <c r="AU100" s="17">
        <v>883507</v>
      </c>
      <c r="AV100" s="17">
        <v>723316</v>
      </c>
      <c r="AW100" s="17">
        <v>101970</v>
      </c>
      <c r="AX100" s="17">
        <v>25407</v>
      </c>
      <c r="AY100" s="17">
        <v>22914</v>
      </c>
      <c r="AZ100" s="17">
        <v>9900</v>
      </c>
      <c r="BA100" s="13">
        <f t="shared" si="320"/>
        <v>0.81868734486540573</v>
      </c>
      <c r="BB100" s="13">
        <f t="shared" si="321"/>
        <v>0.11541504481571736</v>
      </c>
      <c r="BC100" s="13">
        <f t="shared" si="322"/>
        <v>2.8756987777120047E-2</v>
      </c>
      <c r="BD100" s="13">
        <f t="shared" si="323"/>
        <v>2.5935278384891122E-2</v>
      </c>
      <c r="BE100" s="13">
        <f t="shared" si="324"/>
        <v>1.1205344156865764E-2</v>
      </c>
      <c r="BF100" s="13">
        <f t="shared" si="210"/>
        <v>0.1813126551345943</v>
      </c>
      <c r="BG100" s="17">
        <v>937189</v>
      </c>
      <c r="BH100" s="17">
        <v>791433</v>
      </c>
      <c r="BI100" s="17">
        <v>104380</v>
      </c>
      <c r="BJ100" s="17">
        <v>20228</v>
      </c>
      <c r="BK100" s="17">
        <v>15966</v>
      </c>
      <c r="BL100" s="17">
        <v>5182</v>
      </c>
      <c r="BM100" s="13">
        <f t="shared" si="259"/>
        <v>0.84447534061966156</v>
      </c>
      <c r="BN100" s="13">
        <f t="shared" si="325"/>
        <v>0.11137561367024154</v>
      </c>
      <c r="BO100" s="13">
        <f t="shared" si="326"/>
        <v>2.1583693363878578E-2</v>
      </c>
      <c r="BP100" s="13">
        <f t="shared" si="327"/>
        <v>1.7036051426126426E-2</v>
      </c>
      <c r="BQ100" s="13">
        <f t="shared" si="328"/>
        <v>5.5293009200918916E-3</v>
      </c>
      <c r="BR100" s="13">
        <f t="shared" si="217"/>
        <v>0.15552465938033844</v>
      </c>
      <c r="BS100" s="17">
        <v>640783</v>
      </c>
      <c r="BT100" s="17">
        <v>195547</v>
      </c>
      <c r="BU100" s="17">
        <v>23002</v>
      </c>
      <c r="BV100" s="17">
        <v>88869</v>
      </c>
      <c r="BW100" s="13">
        <f t="shared" si="260"/>
        <v>0.67578815040271001</v>
      </c>
      <c r="BX100" s="13">
        <f t="shared" si="329"/>
        <v>0.20622948088010876</v>
      </c>
      <c r="BY100" s="13">
        <f t="shared" si="330"/>
        <v>2.4258569649262127E-2</v>
      </c>
      <c r="BZ100" s="13">
        <f t="shared" si="331"/>
        <v>9.3723799067919139E-2</v>
      </c>
      <c r="CA100" s="13">
        <f t="shared" si="261"/>
        <v>0.32421184959728999</v>
      </c>
      <c r="CB100" s="8">
        <v>926620</v>
      </c>
      <c r="CC100" s="8">
        <v>175379</v>
      </c>
      <c r="CD100" s="13">
        <f t="shared" si="262"/>
        <v>0.1892674451231357</v>
      </c>
      <c r="CE100" s="8">
        <v>223944</v>
      </c>
      <c r="CF100" s="8">
        <v>61726</v>
      </c>
      <c r="CG100" s="13">
        <f t="shared" si="263"/>
        <v>0.275631407851963</v>
      </c>
      <c r="CH100" s="5">
        <v>49636</v>
      </c>
      <c r="CI100" s="5">
        <f>CH100*VLOOKUP(H100,'R-CPI-U-RS'!$A$44:$O$54,15,FALSE)</f>
        <v>62196.288268761855</v>
      </c>
      <c r="CJ100" s="5">
        <v>60063458</v>
      </c>
      <c r="CK100" s="5">
        <v>58865717</v>
      </c>
      <c r="CL100" s="9">
        <v>19834</v>
      </c>
      <c r="CM100" s="9">
        <v>9242</v>
      </c>
      <c r="CN100" s="9">
        <v>3770</v>
      </c>
      <c r="CO100" s="9">
        <v>2854</v>
      </c>
      <c r="CP100" s="9">
        <v>2348</v>
      </c>
      <c r="CQ100" s="9">
        <v>864</v>
      </c>
      <c r="CR100" s="9">
        <v>538</v>
      </c>
      <c r="CS100" s="9">
        <v>218</v>
      </c>
      <c r="CT100" s="20">
        <v>25273972000</v>
      </c>
      <c r="CU100" s="20">
        <f>CT100*VLOOKUP(H100,'R-CPI-U-RS'!$A$44:$P$54,16,FALSE)</f>
        <v>30765634298.564075</v>
      </c>
      <c r="CV100" s="9">
        <v>1544</v>
      </c>
      <c r="CW100" s="9">
        <v>662232</v>
      </c>
      <c r="CX100" s="9">
        <v>115080</v>
      </c>
      <c r="CY100" s="9">
        <v>67471</v>
      </c>
      <c r="CZ100" s="9">
        <v>80938</v>
      </c>
      <c r="DA100" s="11">
        <f t="shared" si="264"/>
        <v>0.71536888544172594</v>
      </c>
      <c r="DB100" s="11">
        <f t="shared" si="265"/>
        <v>0.12431391315525953</v>
      </c>
      <c r="DC100" s="11">
        <f t="shared" si="266"/>
        <v>7.2884810866340938E-2</v>
      </c>
      <c r="DD100" s="11">
        <f t="shared" si="267"/>
        <v>8.7432390536673579E-2</v>
      </c>
      <c r="DE100" s="9">
        <v>453081</v>
      </c>
      <c r="DF100" s="9">
        <v>456453</v>
      </c>
      <c r="DG100" s="9">
        <v>4</v>
      </c>
      <c r="DH100" s="9">
        <v>9</v>
      </c>
      <c r="DI100" s="9">
        <v>2479</v>
      </c>
      <c r="DJ100" s="9">
        <v>10587</v>
      </c>
      <c r="DK100" s="9">
        <v>47046</v>
      </c>
      <c r="DL100" s="9">
        <v>21372</v>
      </c>
      <c r="DM100" s="9">
        <v>42765</v>
      </c>
      <c r="DN100" s="9">
        <v>13817</v>
      </c>
      <c r="DO100" s="9">
        <v>10226</v>
      </c>
      <c r="DP100" s="9">
        <v>35109</v>
      </c>
      <c r="DQ100" s="9">
        <v>5630</v>
      </c>
      <c r="DR100" s="9">
        <v>23167</v>
      </c>
      <c r="DS100" s="9">
        <v>21014</v>
      </c>
      <c r="DT100" s="9">
        <v>31044</v>
      </c>
      <c r="DU100" s="9">
        <v>24846</v>
      </c>
      <c r="DV100" s="9">
        <v>92980</v>
      </c>
      <c r="DW100" s="9">
        <v>8678</v>
      </c>
      <c r="DX100" s="9">
        <v>45115</v>
      </c>
      <c r="DY100" s="9">
        <v>17173</v>
      </c>
      <c r="DZ100" s="9">
        <v>20</v>
      </c>
      <c r="EA100" s="9">
        <f t="shared" si="336"/>
        <v>57646</v>
      </c>
      <c r="EB100" s="9">
        <f t="shared" si="337"/>
        <v>40739</v>
      </c>
      <c r="EC100" s="9">
        <f t="shared" si="338"/>
        <v>75225</v>
      </c>
      <c r="ED100" s="9">
        <f t="shared" si="339"/>
        <v>117826</v>
      </c>
      <c r="EE100" s="9">
        <f t="shared" si="340"/>
        <v>80433</v>
      </c>
      <c r="EF100" s="9">
        <f t="shared" si="341"/>
        <v>81212</v>
      </c>
      <c r="EG100" s="11">
        <f t="shared" si="342"/>
        <v>0.12723111320050939</v>
      </c>
      <c r="EH100" s="11">
        <f t="shared" si="343"/>
        <v>8.991548972479535E-2</v>
      </c>
      <c r="EI100" s="11">
        <f t="shared" si="344"/>
        <v>0.16602991518072927</v>
      </c>
      <c r="EJ100" s="11">
        <f t="shared" si="345"/>
        <v>0.26005504534509283</v>
      </c>
      <c r="EK100" s="11">
        <f t="shared" si="346"/>
        <v>0.17752454859064937</v>
      </c>
      <c r="EL100" s="11">
        <f t="shared" si="347"/>
        <v>0.1792438879582238</v>
      </c>
      <c r="EM100" s="9">
        <v>744548</v>
      </c>
      <c r="EN100" s="9">
        <v>483574</v>
      </c>
      <c r="EO100" s="14">
        <f t="shared" si="268"/>
        <v>0.64948666842164637</v>
      </c>
      <c r="EP100" s="9">
        <v>473451</v>
      </c>
      <c r="EQ100" s="9">
        <v>456453</v>
      </c>
      <c r="ER100" s="11">
        <f t="shared" si="218"/>
        <v>3.5902342586666837E-2</v>
      </c>
      <c r="ES100" s="9">
        <v>50963</v>
      </c>
      <c r="ET100" s="9">
        <v>630009</v>
      </c>
      <c r="EU100" s="9">
        <v>72664</v>
      </c>
      <c r="EV100" s="9">
        <v>180981</v>
      </c>
      <c r="EW100" s="9">
        <v>182829</v>
      </c>
      <c r="EX100" s="9">
        <v>73994</v>
      </c>
      <c r="EY100" s="9">
        <v>119541</v>
      </c>
      <c r="EZ100" s="13">
        <f t="shared" si="269"/>
        <v>0.11533803485347034</v>
      </c>
      <c r="FA100" s="13">
        <f t="shared" si="270"/>
        <v>0.28726732475250355</v>
      </c>
      <c r="FB100" s="13">
        <f t="shared" si="271"/>
        <v>0.29020061618167359</v>
      </c>
      <c r="FC100" s="13">
        <f t="shared" si="272"/>
        <v>0.11744911580628213</v>
      </c>
      <c r="FD100" s="13">
        <f t="shared" si="273"/>
        <v>0.18974490840607039</v>
      </c>
      <c r="FE100" s="13">
        <f t="shared" si="274"/>
        <v>0.30719402421235253</v>
      </c>
      <c r="FF100" s="9">
        <v>1609</v>
      </c>
      <c r="FG100" s="9">
        <v>47169</v>
      </c>
      <c r="FH100" s="9">
        <v>797</v>
      </c>
      <c r="FI100" s="9">
        <v>15434</v>
      </c>
      <c r="FJ100" s="9">
        <v>517</v>
      </c>
      <c r="FK100" s="9">
        <f t="shared" si="219"/>
        <v>48778</v>
      </c>
      <c r="FL100" s="9">
        <f t="shared" si="220"/>
        <v>16231</v>
      </c>
      <c r="FM100" s="9">
        <f t="shared" si="221"/>
        <v>517</v>
      </c>
      <c r="FN100" s="9">
        <v>200073</v>
      </c>
      <c r="FO100" s="9">
        <v>142768</v>
      </c>
      <c r="FP100" s="9">
        <v>315552</v>
      </c>
      <c r="FQ100" s="9">
        <f t="shared" si="222"/>
        <v>57305</v>
      </c>
      <c r="FR100" s="8">
        <v>419585</v>
      </c>
      <c r="FS100" s="8">
        <v>35304</v>
      </c>
      <c r="FT100" s="13">
        <f t="shared" si="275"/>
        <v>8.4140281468593967E-2</v>
      </c>
      <c r="FU100" s="8">
        <v>384281</v>
      </c>
      <c r="FV100" s="8">
        <v>188059</v>
      </c>
      <c r="FW100" s="8">
        <v>196222</v>
      </c>
      <c r="FX100" s="13">
        <f t="shared" si="276"/>
        <v>0.48937886598608832</v>
      </c>
      <c r="FY100" s="13">
        <f t="shared" si="277"/>
        <v>0.51062113401391174</v>
      </c>
      <c r="FZ100" s="17">
        <v>28689</v>
      </c>
      <c r="GA100" s="17">
        <v>48574</v>
      </c>
      <c r="GB100" s="17">
        <v>89748</v>
      </c>
      <c r="GC100" s="17">
        <v>117761</v>
      </c>
      <c r="GD100" s="17">
        <v>134813</v>
      </c>
      <c r="GE100" s="13">
        <f t="shared" si="223"/>
        <v>6.8374703576152621E-2</v>
      </c>
      <c r="GF100" s="13">
        <f t="shared" si="224"/>
        <v>0.11576676954609912</v>
      </c>
      <c r="GG100" s="13">
        <f t="shared" si="225"/>
        <v>0.21389706495704089</v>
      </c>
      <c r="GH100" s="13">
        <f t="shared" si="226"/>
        <v>0.28066065278787372</v>
      </c>
      <c r="GI100" s="13">
        <f t="shared" si="227"/>
        <v>0.32130080913283365</v>
      </c>
      <c r="GJ100">
        <v>1955</v>
      </c>
      <c r="GK100" s="8">
        <v>210320</v>
      </c>
      <c r="GL100" s="8">
        <v>92207</v>
      </c>
      <c r="GM100" s="8">
        <v>48992</v>
      </c>
      <c r="GN100" s="8">
        <v>65372</v>
      </c>
      <c r="GO100" s="8">
        <v>2694</v>
      </c>
      <c r="GP100" s="13">
        <f t="shared" si="278"/>
        <v>0.5012571946089589</v>
      </c>
      <c r="GQ100" s="13">
        <f t="shared" si="279"/>
        <v>0.21975761764600737</v>
      </c>
      <c r="GR100" s="13">
        <f t="shared" si="280"/>
        <v>0.11676299200400396</v>
      </c>
      <c r="GS100" s="13">
        <f t="shared" si="281"/>
        <v>0.15580156583290633</v>
      </c>
      <c r="GT100" s="13">
        <f t="shared" si="282"/>
        <v>6.4206299081235032E-3</v>
      </c>
      <c r="GU100" s="21">
        <v>167392.76602698801</v>
      </c>
      <c r="GV100" s="21">
        <f>GU100*VLOOKUP(H100,'R-CPI-U-RS'!$A$44:$O$54,15,FALSE)</f>
        <v>209751.16306551601</v>
      </c>
      <c r="GW100" s="9">
        <v>127</v>
      </c>
      <c r="GX100" s="9">
        <v>22</v>
      </c>
      <c r="GY100" s="9">
        <v>0</v>
      </c>
      <c r="GZ100" s="9">
        <v>1386</v>
      </c>
      <c r="HA100" s="9">
        <f t="shared" si="228"/>
        <v>1408</v>
      </c>
      <c r="HB100" s="8">
        <v>35646</v>
      </c>
      <c r="HC100" s="8">
        <v>173571</v>
      </c>
      <c r="HD100" s="8">
        <v>102786</v>
      </c>
      <c r="HE100" s="8">
        <v>67234</v>
      </c>
      <c r="HF100" s="8">
        <v>5044</v>
      </c>
      <c r="HG100" s="13">
        <f t="shared" si="283"/>
        <v>9.2760245757661716E-2</v>
      </c>
      <c r="HH100" s="13">
        <f t="shared" si="332"/>
        <v>0.45167728823439096</v>
      </c>
      <c r="HI100" s="13">
        <f t="shared" si="333"/>
        <v>0.26747614375938439</v>
      </c>
      <c r="HJ100" s="13">
        <f t="shared" si="334"/>
        <v>0.17496051066797474</v>
      </c>
      <c r="HK100" s="13">
        <f t="shared" si="335"/>
        <v>1.3125811580588164E-2</v>
      </c>
      <c r="HL100" s="5">
        <v>936</v>
      </c>
      <c r="HM100" s="5">
        <f>HL100*VLOOKUP(H100,'R-CPI-U-RS'!$A$44:$O$54,15,FALSE)</f>
        <v>1172.8528853969115</v>
      </c>
      <c r="HN100" s="17">
        <v>28739</v>
      </c>
      <c r="HO100" s="17">
        <v>70695</v>
      </c>
      <c r="HP100" s="17">
        <v>45169</v>
      </c>
      <c r="HQ100" s="17">
        <v>16557</v>
      </c>
      <c r="HR100" s="17">
        <v>25578</v>
      </c>
      <c r="HS100" s="17">
        <v>1321</v>
      </c>
      <c r="HT100" s="13">
        <f t="shared" si="284"/>
        <v>0.15281906210285071</v>
      </c>
      <c r="HU100" s="13">
        <f t="shared" si="285"/>
        <v>0.37591925938136433</v>
      </c>
      <c r="HV100" s="13">
        <f t="shared" si="286"/>
        <v>0.24018526100851328</v>
      </c>
      <c r="HW100" s="13">
        <f t="shared" si="287"/>
        <v>8.8041518885030756E-2</v>
      </c>
      <c r="HX100" s="13">
        <f t="shared" si="288"/>
        <v>0.13601050734078135</v>
      </c>
      <c r="HY100" s="13">
        <f t="shared" si="289"/>
        <v>7.0243912814595419E-3</v>
      </c>
      <c r="HZ100" s="13">
        <v>0.192</v>
      </c>
      <c r="IA100" s="17">
        <v>6835</v>
      </c>
      <c r="IB100" s="17">
        <v>42797</v>
      </c>
      <c r="IC100" s="17">
        <v>43286</v>
      </c>
      <c r="ID100" s="17">
        <v>26161</v>
      </c>
      <c r="IE100" s="17">
        <v>66619</v>
      </c>
      <c r="IF100" s="17">
        <v>10524</v>
      </c>
      <c r="IG100" s="13">
        <f t="shared" si="290"/>
        <v>3.4832995280855358E-2</v>
      </c>
      <c r="IH100" s="13">
        <f t="shared" si="291"/>
        <v>0.21810500351642528</v>
      </c>
      <c r="II100" s="13">
        <f t="shared" si="292"/>
        <v>0.22059707881888882</v>
      </c>
      <c r="IJ100" s="13">
        <f t="shared" si="293"/>
        <v>0.13332348054754309</v>
      </c>
      <c r="IK100" s="13">
        <f t="shared" si="294"/>
        <v>0.33950831201394338</v>
      </c>
      <c r="IL100" s="13">
        <f t="shared" si="295"/>
        <v>5.3633129822344076E-2</v>
      </c>
      <c r="IM100" s="13">
        <v>0.3</v>
      </c>
      <c r="IN100" s="17">
        <v>479866</v>
      </c>
      <c r="IO100" s="17">
        <v>378975</v>
      </c>
      <c r="IP100" s="17">
        <v>40218</v>
      </c>
      <c r="IQ100" s="17">
        <v>18855</v>
      </c>
      <c r="IR100" s="17">
        <v>15324</v>
      </c>
      <c r="IS100" s="17">
        <v>5941</v>
      </c>
      <c r="IT100" s="17">
        <v>20553</v>
      </c>
      <c r="IU100" s="13">
        <f t="shared" si="296"/>
        <v>0.78975172235582436</v>
      </c>
      <c r="IV100" s="13">
        <f t="shared" si="297"/>
        <v>8.3810897208804122E-2</v>
      </c>
      <c r="IW100" s="13">
        <f t="shared" si="298"/>
        <v>3.9292219077825895E-2</v>
      </c>
      <c r="IX100" s="13">
        <f t="shared" si="299"/>
        <v>3.1933914884571944E-2</v>
      </c>
      <c r="IY100" s="13">
        <f t="shared" si="300"/>
        <v>1.2380539567295869E-2</v>
      </c>
      <c r="IZ100" s="13">
        <f t="shared" si="301"/>
        <v>4.2830706905677834E-2</v>
      </c>
      <c r="JA100" s="17">
        <v>479866</v>
      </c>
      <c r="JB100" s="17">
        <v>378975</v>
      </c>
      <c r="JC100" s="17">
        <v>40218</v>
      </c>
      <c r="JD100" s="17">
        <v>18855</v>
      </c>
      <c r="JE100" s="17">
        <v>17873</v>
      </c>
      <c r="JF100" s="17">
        <v>3392</v>
      </c>
      <c r="JG100" s="17">
        <v>20553</v>
      </c>
      <c r="JH100" s="13">
        <f t="shared" si="229"/>
        <v>0.78975172235582436</v>
      </c>
      <c r="JI100" s="13">
        <f t="shared" si="230"/>
        <v>8.3810897208804122E-2</v>
      </c>
      <c r="JJ100" s="13">
        <f t="shared" si="231"/>
        <v>3.9292219077825895E-2</v>
      </c>
      <c r="JK100" s="13">
        <f t="shared" si="232"/>
        <v>3.7245814456535783E-2</v>
      </c>
      <c r="JL100" s="13">
        <f t="shared" si="233"/>
        <v>7.0686399953320302E-3</v>
      </c>
      <c r="JM100" s="13">
        <f t="shared" si="234"/>
        <v>4.2830706905677834E-2</v>
      </c>
      <c r="JN100" s="1">
        <v>68</v>
      </c>
      <c r="JO100" s="1">
        <v>32</v>
      </c>
      <c r="JP100" s="1">
        <v>19</v>
      </c>
      <c r="JQ100" s="1">
        <v>17</v>
      </c>
      <c r="JR100" s="1">
        <v>0</v>
      </c>
      <c r="JS100" s="1">
        <v>0</v>
      </c>
      <c r="JT100" s="11">
        <f t="shared" si="235"/>
        <v>0.47058823529411764</v>
      </c>
      <c r="JU100" s="11">
        <f t="shared" si="236"/>
        <v>0.27941176470588236</v>
      </c>
      <c r="JV100" s="11">
        <f t="shared" si="237"/>
        <v>0.25</v>
      </c>
      <c r="JW100" s="11">
        <f t="shared" si="238"/>
        <v>0</v>
      </c>
      <c r="JX100" s="11">
        <f t="shared" si="239"/>
        <v>0</v>
      </c>
      <c r="JY100" s="29">
        <f>(JN100/J100)*100000</f>
        <v>7.2151679807821871</v>
      </c>
      <c r="JZ100" s="9">
        <v>30429789</v>
      </c>
      <c r="KA100" s="9"/>
      <c r="KB100" s="9">
        <v>454851</v>
      </c>
      <c r="KC100" s="9"/>
      <c r="KD100" s="9"/>
      <c r="KE100" s="9"/>
      <c r="KF100" s="9"/>
      <c r="KG100" s="9">
        <v>0</v>
      </c>
      <c r="KH100" s="9">
        <f t="shared" si="240"/>
        <v>0</v>
      </c>
      <c r="KI100" s="9">
        <f t="shared" si="241"/>
        <v>454851</v>
      </c>
      <c r="KJ100" s="9">
        <f t="shared" si="242"/>
        <v>30884640</v>
      </c>
      <c r="KK100" t="e">
        <v>#N/A</v>
      </c>
      <c r="KL100" s="8" t="e">
        <v>#N/A</v>
      </c>
      <c r="KM100" s="8" t="e">
        <v>#N/A</v>
      </c>
      <c r="KN100" s="8" t="e">
        <v>#N/A</v>
      </c>
      <c r="KO100" s="8">
        <v>435705</v>
      </c>
      <c r="KP100" s="8">
        <v>115840</v>
      </c>
      <c r="KQ100" s="8">
        <v>199038</v>
      </c>
      <c r="KR100" s="8">
        <v>103574</v>
      </c>
      <c r="KS100" s="8">
        <v>17253</v>
      </c>
      <c r="KT100" s="13">
        <f t="shared" si="302"/>
        <v>0.26586796112048289</v>
      </c>
      <c r="KU100" s="13">
        <f t="shared" si="303"/>
        <v>0.45681826006128001</v>
      </c>
      <c r="KV100" s="13">
        <f t="shared" si="304"/>
        <v>0.23771588574838481</v>
      </c>
      <c r="KW100" s="13">
        <f t="shared" si="305"/>
        <v>3.9597893069852307E-2</v>
      </c>
      <c r="KX100" s="17">
        <v>9685475</v>
      </c>
      <c r="KY100" s="15">
        <f t="shared" si="306"/>
        <v>22.229432758403046</v>
      </c>
      <c r="KZ100" s="8">
        <v>451595</v>
      </c>
      <c r="LA100" s="8">
        <v>19811</v>
      </c>
      <c r="LB100" s="8">
        <v>135153</v>
      </c>
      <c r="LC100" s="8">
        <v>198388</v>
      </c>
      <c r="LD100" s="8">
        <v>70250</v>
      </c>
      <c r="LE100" s="8">
        <v>27993</v>
      </c>
      <c r="LF100" s="13">
        <f t="shared" si="307"/>
        <v>4.3868953376365989E-2</v>
      </c>
      <c r="LG100" s="13">
        <f t="shared" si="308"/>
        <v>0.299279221426278</v>
      </c>
      <c r="LH100" s="13">
        <f t="shared" si="309"/>
        <v>0.43930512959620899</v>
      </c>
      <c r="LI100" s="13">
        <f t="shared" si="310"/>
        <v>0.15555973826105249</v>
      </c>
      <c r="LJ100" s="13">
        <f t="shared" si="311"/>
        <v>6.1986957340094552E-2</v>
      </c>
      <c r="LK100" s="17" t="e">
        <v>#N/A</v>
      </c>
      <c r="LL100" s="17" t="e">
        <v>#N/A</v>
      </c>
      <c r="LM100" s="13" t="e">
        <f t="shared" si="348"/>
        <v>#N/A</v>
      </c>
      <c r="LN100" s="27" t="e">
        <v>#N/A</v>
      </c>
      <c r="LO100" s="27" t="e">
        <v>#N/A</v>
      </c>
      <c r="LP100" s="27" t="e">
        <v>#N/A</v>
      </c>
      <c r="LQ100" s="27" t="e">
        <v>#N/A</v>
      </c>
      <c r="LR100" s="27" t="e">
        <v>#N/A</v>
      </c>
      <c r="LS100" s="11" t="e">
        <f t="shared" si="312"/>
        <v>#N/A</v>
      </c>
      <c r="LT100" s="11" t="e">
        <f t="shared" si="313"/>
        <v>#N/A</v>
      </c>
      <c r="LU100" s="11" t="e">
        <f t="shared" si="314"/>
        <v>#N/A</v>
      </c>
      <c r="LV100" s="11" t="e">
        <f t="shared" si="315"/>
        <v>#N/A</v>
      </c>
      <c r="LW100" s="11" t="e">
        <f t="shared" si="316"/>
        <v>#N/A</v>
      </c>
      <c r="LX100" s="25" t="e">
        <v>#N/A</v>
      </c>
      <c r="LY100" s="25" t="e">
        <v>#N/A</v>
      </c>
      <c r="LZ100" s="25" t="e">
        <v>#N/A</v>
      </c>
      <c r="MA100" s="25" t="e">
        <v>#N/A</v>
      </c>
      <c r="MB100" s="22" t="e">
        <v>#N/A</v>
      </c>
      <c r="MC100" s="22" t="e">
        <v>#N/A</v>
      </c>
      <c r="MD100" s="1">
        <v>365</v>
      </c>
      <c r="ME100" s="1">
        <v>186</v>
      </c>
      <c r="MF100" s="1">
        <v>174</v>
      </c>
      <c r="MG100" s="1">
        <v>4</v>
      </c>
      <c r="MH100" s="1">
        <v>1</v>
      </c>
      <c r="MI100" s="1">
        <v>0</v>
      </c>
      <c r="MJ100" s="11">
        <f t="shared" si="243"/>
        <v>0.50958904109589043</v>
      </c>
      <c r="MK100" s="11">
        <f t="shared" si="244"/>
        <v>0.47671232876712327</v>
      </c>
      <c r="ML100" s="11">
        <f t="shared" si="245"/>
        <v>1.0958904109589041E-2</v>
      </c>
      <c r="MM100" s="11">
        <f t="shared" si="246"/>
        <v>2.7397260273972603E-3</v>
      </c>
      <c r="MN100" s="11">
        <f t="shared" si="247"/>
        <v>0</v>
      </c>
      <c r="MO100" s="26" t="e">
        <v>#N/A</v>
      </c>
      <c r="MP100" s="26" t="e">
        <v>#N/A</v>
      </c>
      <c r="MQ100" s="26" t="e">
        <v>#N/A</v>
      </c>
      <c r="MR100" s="26" t="e">
        <v>#N/A</v>
      </c>
      <c r="MS100" s="9">
        <v>622897.81213361304</v>
      </c>
      <c r="MT100" s="9">
        <v>4862.1700700000001</v>
      </c>
      <c r="MU100" s="9">
        <v>21443.9</v>
      </c>
      <c r="MV100" s="9">
        <v>2730712.5272277002</v>
      </c>
      <c r="MW100" s="9">
        <v>3379916.4094313099</v>
      </c>
      <c r="MX100" s="13">
        <v>6.4000000000000001E-2</v>
      </c>
      <c r="MY100" s="13">
        <v>0.10400000000000001</v>
      </c>
      <c r="MZ100" s="13">
        <v>0.19899999999999998</v>
      </c>
      <c r="NA100" s="13">
        <v>0.11</v>
      </c>
      <c r="NB100" s="13">
        <v>0.35899999999999999</v>
      </c>
      <c r="NC100" s="8">
        <v>1802</v>
      </c>
      <c r="ND100" s="8">
        <v>2642</v>
      </c>
      <c r="NE100" s="8">
        <v>703</v>
      </c>
      <c r="NF100" s="8">
        <v>1060</v>
      </c>
      <c r="NG100" s="8">
        <v>2488</v>
      </c>
      <c r="NH100" s="38">
        <f t="shared" si="248"/>
        <v>0.20724554341575618</v>
      </c>
      <c r="NI100" s="38">
        <f t="shared" si="249"/>
        <v>0.30385278895917195</v>
      </c>
      <c r="NJ100" s="38">
        <f t="shared" si="250"/>
        <v>8.085106382978724E-2</v>
      </c>
      <c r="NK100" s="38">
        <f t="shared" si="251"/>
        <v>0.12190914318573894</v>
      </c>
      <c r="NL100" s="38">
        <f t="shared" si="252"/>
        <v>0.28614146060954571</v>
      </c>
      <c r="NM100" s="8">
        <v>938630</v>
      </c>
      <c r="NN100" s="8">
        <v>115704</v>
      </c>
      <c r="NO100" s="11">
        <f t="shared" si="253"/>
        <v>0.1232690197415382</v>
      </c>
      <c r="NP100" s="13" t="e">
        <v>#N/A</v>
      </c>
      <c r="NQ100" s="13">
        <v>0.255</v>
      </c>
      <c r="NR100" s="13" t="e">
        <v>#N/A</v>
      </c>
      <c r="NS100" s="9">
        <v>695</v>
      </c>
      <c r="NT100" s="39">
        <v>73.296700000000001</v>
      </c>
      <c r="NU100" s="8">
        <v>2598</v>
      </c>
      <c r="NV100" s="16">
        <v>272.87479999999999</v>
      </c>
      <c r="NW100" s="8" t="e">
        <v>#N/A</v>
      </c>
      <c r="NX100" s="25" t="e">
        <v>#N/A</v>
      </c>
      <c r="NY100" s="39" t="e">
        <v>#N/A</v>
      </c>
    </row>
    <row r="101" spans="1:389" x14ac:dyDescent="0.25">
      <c r="A101" s="3" t="s">
        <v>53</v>
      </c>
      <c r="B101" s="3" t="s">
        <v>8</v>
      </c>
      <c r="C101" s="3" t="s">
        <v>84</v>
      </c>
      <c r="D101" s="3" t="s">
        <v>100</v>
      </c>
      <c r="E101" s="3" t="s">
        <v>8</v>
      </c>
      <c r="F101" s="3" t="s">
        <v>31</v>
      </c>
      <c r="G101" s="3">
        <v>55079</v>
      </c>
      <c r="H101" s="3">
        <v>2019</v>
      </c>
      <c r="I101" s="3" t="str">
        <f t="shared" si="216"/>
        <v>Sum of 2019</v>
      </c>
      <c r="J101" s="8">
        <v>940901</v>
      </c>
      <c r="K101" s="8">
        <v>945726</v>
      </c>
      <c r="L101" s="8">
        <v>225421</v>
      </c>
      <c r="M101" s="8">
        <v>245161</v>
      </c>
      <c r="N101" s="8">
        <v>342896</v>
      </c>
      <c r="O101" s="8">
        <v>132248</v>
      </c>
      <c r="P101" s="13">
        <f t="shared" si="254"/>
        <v>0.23835762155211976</v>
      </c>
      <c r="Q101" s="13">
        <f t="shared" si="255"/>
        <v>0.25923047478868089</v>
      </c>
      <c r="R101" s="13">
        <f t="shared" si="256"/>
        <v>0.36257436086139117</v>
      </c>
      <c r="S101" s="13">
        <f t="shared" si="257"/>
        <v>0.13983754279780825</v>
      </c>
      <c r="T101" s="15">
        <v>35.200000000000003</v>
      </c>
      <c r="U101" s="15">
        <v>33.9</v>
      </c>
      <c r="V101" s="15">
        <v>36.4</v>
      </c>
      <c r="W101" s="17">
        <v>476188</v>
      </c>
      <c r="X101" s="17">
        <v>245476</v>
      </c>
      <c r="Y101" s="17">
        <v>40283</v>
      </c>
      <c r="Z101" s="17">
        <v>8203</v>
      </c>
      <c r="AA101" s="17">
        <v>27964</v>
      </c>
      <c r="AB101" s="17">
        <v>147612</v>
      </c>
      <c r="AC101" s="17">
        <v>469538</v>
      </c>
      <c r="AD101" s="13">
        <f t="shared" si="203"/>
        <v>0.50351581747778951</v>
      </c>
      <c r="AE101" s="13">
        <f t="shared" si="204"/>
        <v>0.25956355223394512</v>
      </c>
      <c r="AF101" s="13">
        <f t="shared" si="205"/>
        <v>4.2594789611367354E-2</v>
      </c>
      <c r="AG101" s="13">
        <f t="shared" si="206"/>
        <v>8.6737596301677232E-3</v>
      </c>
      <c r="AH101" s="13">
        <f t="shared" si="207"/>
        <v>2.9568818029746459E-2</v>
      </c>
      <c r="AI101" s="13">
        <f t="shared" si="208"/>
        <v>0.15608326301698378</v>
      </c>
      <c r="AJ101" s="13">
        <f t="shared" si="209"/>
        <v>0.49648418252221044</v>
      </c>
      <c r="AK101" s="17">
        <v>383665</v>
      </c>
      <c r="AL101" s="17">
        <v>138123</v>
      </c>
      <c r="AM101" s="17">
        <v>122443</v>
      </c>
      <c r="AN101" s="17">
        <v>52659</v>
      </c>
      <c r="AO101" s="17">
        <v>70440</v>
      </c>
      <c r="AP101" s="13">
        <f t="shared" si="258"/>
        <v>0.36000938318585224</v>
      </c>
      <c r="AQ101" s="13">
        <f t="shared" si="317"/>
        <v>0.31914039591831417</v>
      </c>
      <c r="AR101" s="13">
        <f t="shared" si="318"/>
        <v>0.13725255105365358</v>
      </c>
      <c r="AS101" s="13">
        <f t="shared" si="319"/>
        <v>0.18359766984218004</v>
      </c>
      <c r="AT101" s="19">
        <v>2.41</v>
      </c>
      <c r="AU101" s="17">
        <v>881779</v>
      </c>
      <c r="AV101" s="17">
        <v>721039</v>
      </c>
      <c r="AW101" s="17">
        <v>102233</v>
      </c>
      <c r="AX101" s="17">
        <v>25095</v>
      </c>
      <c r="AY101" s="17">
        <v>24701</v>
      </c>
      <c r="AZ101" s="17">
        <v>8711</v>
      </c>
      <c r="BA101" s="13">
        <f t="shared" si="320"/>
        <v>0.81770942605800323</v>
      </c>
      <c r="BB101" s="13">
        <f t="shared" si="321"/>
        <v>0.11593948143469056</v>
      </c>
      <c r="BC101" s="13">
        <f t="shared" si="322"/>
        <v>2.8459511963882106E-2</v>
      </c>
      <c r="BD101" s="13">
        <f t="shared" si="323"/>
        <v>2.8012687986445583E-2</v>
      </c>
      <c r="BE101" s="13">
        <f t="shared" si="324"/>
        <v>9.8788925569785625E-3</v>
      </c>
      <c r="BF101" s="13">
        <f t="shared" si="210"/>
        <v>0.1822905739419968</v>
      </c>
      <c r="BG101" s="17">
        <v>933555</v>
      </c>
      <c r="BH101" s="17">
        <v>798098</v>
      </c>
      <c r="BI101" s="17">
        <v>97035</v>
      </c>
      <c r="BJ101" s="17">
        <v>17924</v>
      </c>
      <c r="BK101" s="17">
        <v>16770</v>
      </c>
      <c r="BL101" s="17">
        <v>3728</v>
      </c>
      <c r="BM101" s="13">
        <f t="shared" si="259"/>
        <v>0.85490196078431369</v>
      </c>
      <c r="BN101" s="13">
        <f t="shared" si="325"/>
        <v>0.10394138534955091</v>
      </c>
      <c r="BO101" s="13">
        <f t="shared" si="326"/>
        <v>1.9199725779413104E-2</v>
      </c>
      <c r="BP101" s="13">
        <f t="shared" si="327"/>
        <v>1.7963590790044507E-2</v>
      </c>
      <c r="BQ101" s="13">
        <f t="shared" si="328"/>
        <v>3.9933372966777531E-3</v>
      </c>
      <c r="BR101" s="13">
        <f t="shared" si="217"/>
        <v>0.14509803921568629</v>
      </c>
      <c r="BS101" s="17">
        <v>640576</v>
      </c>
      <c r="BT101" s="17">
        <v>196065</v>
      </c>
      <c r="BU101" s="17">
        <v>19270</v>
      </c>
      <c r="BV101" s="17">
        <v>89815</v>
      </c>
      <c r="BW101" s="13">
        <f t="shared" si="260"/>
        <v>0.6773378335797049</v>
      </c>
      <c r="BX101" s="13">
        <f t="shared" si="329"/>
        <v>0.20731691843091973</v>
      </c>
      <c r="BY101" s="13">
        <f t="shared" si="330"/>
        <v>2.0375880540452519E-2</v>
      </c>
      <c r="BZ101" s="13">
        <f t="shared" si="331"/>
        <v>9.4969367448922842E-2</v>
      </c>
      <c r="CA101" s="13">
        <f t="shared" si="261"/>
        <v>0.3226621664202951</v>
      </c>
      <c r="CB101" s="8">
        <v>923498</v>
      </c>
      <c r="CC101" s="8">
        <v>153639</v>
      </c>
      <c r="CD101" s="13">
        <f t="shared" si="262"/>
        <v>0.16636635921247259</v>
      </c>
      <c r="CE101" s="8">
        <v>220169</v>
      </c>
      <c r="CF101" s="8">
        <v>52249</v>
      </c>
      <c r="CG101" s="13">
        <f t="shared" si="263"/>
        <v>0.2373131548946491</v>
      </c>
      <c r="CH101" s="5">
        <v>53418</v>
      </c>
      <c r="CI101" s="5">
        <f>CH101*VLOOKUP(H101,'R-CPI-U-RS'!$A$44:$O$54,15,FALSE)</f>
        <v>65741.950505588073</v>
      </c>
      <c r="CJ101" s="5">
        <v>61642332</v>
      </c>
      <c r="CK101" s="5">
        <v>59198823</v>
      </c>
      <c r="CL101" s="9">
        <v>19846</v>
      </c>
      <c r="CM101" s="9">
        <v>9275</v>
      </c>
      <c r="CN101" s="9">
        <v>3768</v>
      </c>
      <c r="CO101" s="9">
        <v>2837</v>
      </c>
      <c r="CP101" s="9">
        <v>2326</v>
      </c>
      <c r="CQ101" s="9">
        <v>867</v>
      </c>
      <c r="CR101" s="9">
        <v>551</v>
      </c>
      <c r="CS101" s="9">
        <v>222</v>
      </c>
      <c r="CT101" s="20">
        <v>25843408000</v>
      </c>
      <c r="CU101" s="20">
        <f>CT101*VLOOKUP(H101,'R-CPI-U-RS'!$A$44:$P$54,16,FALSE)</f>
        <v>30897932981.37307</v>
      </c>
      <c r="CV101" s="9">
        <v>1627</v>
      </c>
      <c r="CW101" s="9">
        <v>698812</v>
      </c>
      <c r="CX101" s="9">
        <v>93198</v>
      </c>
      <c r="CY101" s="9">
        <v>73163</v>
      </c>
      <c r="CZ101" s="9">
        <v>59425</v>
      </c>
      <c r="DA101" s="11">
        <f t="shared" si="264"/>
        <v>0.75580089941790918</v>
      </c>
      <c r="DB101" s="11">
        <f t="shared" si="265"/>
        <v>0.10079840103482811</v>
      </c>
      <c r="DC101" s="11">
        <f t="shared" si="266"/>
        <v>7.9129524398711654E-2</v>
      </c>
      <c r="DD101" s="11">
        <f t="shared" si="267"/>
        <v>6.4271175148551046E-2</v>
      </c>
      <c r="DE101" s="9">
        <v>453220</v>
      </c>
      <c r="DF101" s="9">
        <v>452976</v>
      </c>
      <c r="DG101" s="9">
        <v>4</v>
      </c>
      <c r="DH101" s="9">
        <v>5</v>
      </c>
      <c r="DI101" s="9">
        <v>2562</v>
      </c>
      <c r="DJ101" s="9">
        <v>10878</v>
      </c>
      <c r="DK101" s="9">
        <v>47122</v>
      </c>
      <c r="DL101" s="9">
        <v>23619</v>
      </c>
      <c r="DM101" s="9">
        <v>40904</v>
      </c>
      <c r="DN101" s="9">
        <v>14450</v>
      </c>
      <c r="DO101" s="9">
        <v>10510</v>
      </c>
      <c r="DP101" s="9">
        <v>35199</v>
      </c>
      <c r="DQ101" s="9">
        <v>6098</v>
      </c>
      <c r="DR101" s="9">
        <v>23240</v>
      </c>
      <c r="DS101" s="9">
        <v>18923</v>
      </c>
      <c r="DT101" s="9">
        <v>31341</v>
      </c>
      <c r="DU101" s="9">
        <v>25228</v>
      </c>
      <c r="DV101" s="9">
        <v>92044</v>
      </c>
      <c r="DW101" s="9">
        <v>8508</v>
      </c>
      <c r="DX101" s="9">
        <v>45222</v>
      </c>
      <c r="DY101" s="9">
        <v>17336</v>
      </c>
      <c r="DZ101" s="9">
        <v>27</v>
      </c>
      <c r="EA101" s="9">
        <f t="shared" si="336"/>
        <v>58009</v>
      </c>
      <c r="EB101" s="9">
        <f t="shared" si="337"/>
        <v>41297</v>
      </c>
      <c r="EC101" s="9">
        <f t="shared" si="338"/>
        <v>73504</v>
      </c>
      <c r="ED101" s="9">
        <f t="shared" si="339"/>
        <v>117272</v>
      </c>
      <c r="EE101" s="9">
        <f t="shared" si="340"/>
        <v>81535</v>
      </c>
      <c r="EF101" s="9">
        <f t="shared" si="341"/>
        <v>81603</v>
      </c>
      <c r="EG101" s="11">
        <f t="shared" si="342"/>
        <v>0.12799302766868187</v>
      </c>
      <c r="EH101" s="11">
        <f t="shared" si="343"/>
        <v>9.1119103305238078E-2</v>
      </c>
      <c r="EI101" s="11">
        <f t="shared" si="344"/>
        <v>0.1621817219010635</v>
      </c>
      <c r="EJ101" s="11">
        <f t="shared" si="345"/>
        <v>0.2587529235249989</v>
      </c>
      <c r="EK101" s="11">
        <f t="shared" si="346"/>
        <v>0.17990159304532016</v>
      </c>
      <c r="EL101" s="11">
        <f t="shared" si="347"/>
        <v>0.1800516305546975</v>
      </c>
      <c r="EM101" s="9">
        <v>743837</v>
      </c>
      <c r="EN101" s="9">
        <v>475911</v>
      </c>
      <c r="EO101" s="14">
        <f t="shared" si="268"/>
        <v>0.63980549502108663</v>
      </c>
      <c r="EP101" s="9">
        <v>470752</v>
      </c>
      <c r="EQ101" s="9">
        <v>452976</v>
      </c>
      <c r="ER101" s="11">
        <f t="shared" si="218"/>
        <v>3.7760859220991094E-2</v>
      </c>
      <c r="ES101" s="9">
        <v>52074</v>
      </c>
      <c r="ET101" s="9">
        <v>630822</v>
      </c>
      <c r="EU101" s="9">
        <v>68934</v>
      </c>
      <c r="EV101" s="9">
        <v>182195</v>
      </c>
      <c r="EW101" s="9">
        <v>179856</v>
      </c>
      <c r="EX101" s="9">
        <v>69419</v>
      </c>
      <c r="EY101" s="9">
        <v>130418</v>
      </c>
      <c r="EZ101" s="13">
        <f t="shared" si="269"/>
        <v>0.10927646784671428</v>
      </c>
      <c r="FA101" s="13">
        <f t="shared" si="270"/>
        <v>0.2888215693174937</v>
      </c>
      <c r="FB101" s="13">
        <f t="shared" si="271"/>
        <v>0.28511370877997277</v>
      </c>
      <c r="FC101" s="13">
        <f t="shared" si="272"/>
        <v>0.11004530596586676</v>
      </c>
      <c r="FD101" s="13">
        <f t="shared" si="273"/>
        <v>0.20674294808995247</v>
      </c>
      <c r="FE101" s="13">
        <f t="shared" si="274"/>
        <v>0.31678825405581923</v>
      </c>
      <c r="FF101" s="9">
        <v>1663</v>
      </c>
      <c r="FG101" s="9">
        <v>45906</v>
      </c>
      <c r="FH101" s="9">
        <v>1416</v>
      </c>
      <c r="FI101" s="9">
        <v>14671</v>
      </c>
      <c r="FJ101" s="9">
        <v>585</v>
      </c>
      <c r="FK101" s="9">
        <f t="shared" si="219"/>
        <v>47569</v>
      </c>
      <c r="FL101" s="9">
        <f t="shared" si="220"/>
        <v>16087</v>
      </c>
      <c r="FM101" s="9">
        <f t="shared" si="221"/>
        <v>585</v>
      </c>
      <c r="FN101" s="9">
        <v>197696</v>
      </c>
      <c r="FO101" s="9">
        <v>144336</v>
      </c>
      <c r="FP101" s="9">
        <v>313707</v>
      </c>
      <c r="FQ101" s="9">
        <f t="shared" si="222"/>
        <v>53360</v>
      </c>
      <c r="FR101" s="8">
        <v>420159</v>
      </c>
      <c r="FS101" s="8">
        <v>36494</v>
      </c>
      <c r="FT101" s="13">
        <f t="shared" si="275"/>
        <v>8.6857594386886866E-2</v>
      </c>
      <c r="FU101" s="8">
        <v>383665</v>
      </c>
      <c r="FV101" s="8">
        <v>189527</v>
      </c>
      <c r="FW101" s="8">
        <v>194138</v>
      </c>
      <c r="FX101" s="13">
        <f t="shared" si="276"/>
        <v>0.49399085139379406</v>
      </c>
      <c r="FY101" s="13">
        <f t="shared" si="277"/>
        <v>0.50600914860620594</v>
      </c>
      <c r="FZ101" s="17">
        <v>28967</v>
      </c>
      <c r="GA101" s="17">
        <v>46638</v>
      </c>
      <c r="GB101" s="17">
        <v>101854</v>
      </c>
      <c r="GC101" s="17">
        <v>118340</v>
      </c>
      <c r="GD101" s="17">
        <v>124360</v>
      </c>
      <c r="GE101" s="13">
        <f t="shared" si="223"/>
        <v>6.8942947788813283E-2</v>
      </c>
      <c r="GF101" s="13">
        <f t="shared" si="224"/>
        <v>0.11100083539802789</v>
      </c>
      <c r="GG101" s="13">
        <f t="shared" si="225"/>
        <v>0.24241775137507468</v>
      </c>
      <c r="GH101" s="13">
        <f t="shared" si="226"/>
        <v>0.28165527812090185</v>
      </c>
      <c r="GI101" s="13">
        <f t="shared" si="227"/>
        <v>0.29598318731718232</v>
      </c>
      <c r="GJ101">
        <v>1956</v>
      </c>
      <c r="GK101" s="8">
        <v>206881</v>
      </c>
      <c r="GL101" s="8">
        <v>104437</v>
      </c>
      <c r="GM101" s="8">
        <v>41815</v>
      </c>
      <c r="GN101" s="8">
        <v>64691</v>
      </c>
      <c r="GO101" s="8">
        <v>2335</v>
      </c>
      <c r="GP101" s="13">
        <f t="shared" si="278"/>
        <v>0.49238740572021544</v>
      </c>
      <c r="GQ101" s="13">
        <f t="shared" si="279"/>
        <v>0.24856542404185084</v>
      </c>
      <c r="GR101" s="13">
        <f t="shared" si="280"/>
        <v>9.9521847681472972E-2</v>
      </c>
      <c r="GS101" s="13">
        <f t="shared" si="281"/>
        <v>0.1539679026273387</v>
      </c>
      <c r="GT101" s="13">
        <f t="shared" si="282"/>
        <v>5.5574199291220702E-3</v>
      </c>
      <c r="GU101" s="21">
        <v>179018.130969005</v>
      </c>
      <c r="GV101" s="21">
        <f>GU101*VLOOKUP(H101,'R-CPI-U-RS'!$A$44:$O$54,15,FALSE)</f>
        <v>220319.01429793722</v>
      </c>
      <c r="GW101" s="9">
        <v>170</v>
      </c>
      <c r="GX101" s="9">
        <v>6</v>
      </c>
      <c r="GY101" s="9">
        <v>0</v>
      </c>
      <c r="GZ101" s="9">
        <v>372</v>
      </c>
      <c r="HA101" s="9">
        <f t="shared" si="228"/>
        <v>378</v>
      </c>
      <c r="HB101" s="8">
        <v>34130</v>
      </c>
      <c r="HC101" s="8">
        <v>170186</v>
      </c>
      <c r="HD101" s="8">
        <v>106655</v>
      </c>
      <c r="HE101" s="8">
        <v>69248</v>
      </c>
      <c r="HF101" s="8">
        <v>3446</v>
      </c>
      <c r="HG101" s="13">
        <f t="shared" si="283"/>
        <v>8.8957814760272633E-2</v>
      </c>
      <c r="HH101" s="13">
        <f t="shared" si="332"/>
        <v>0.44357968540262988</v>
      </c>
      <c r="HI101" s="13">
        <f t="shared" si="333"/>
        <v>0.27798991307520882</v>
      </c>
      <c r="HJ101" s="13">
        <f t="shared" si="334"/>
        <v>0.18049079274888249</v>
      </c>
      <c r="HK101" s="13">
        <f t="shared" si="335"/>
        <v>8.9817940130061374E-3</v>
      </c>
      <c r="HL101" s="5">
        <v>958</v>
      </c>
      <c r="HM101" s="5">
        <f>HL101*VLOOKUP(H101,'R-CPI-U-RS'!$A$44:$O$54,15,FALSE)</f>
        <v>1179.0180947312399</v>
      </c>
      <c r="HN101" s="17">
        <v>35922</v>
      </c>
      <c r="HO101" s="17">
        <v>73193</v>
      </c>
      <c r="HP101" s="17">
        <v>40033</v>
      </c>
      <c r="HQ101" s="17">
        <v>17515</v>
      </c>
      <c r="HR101" s="17">
        <v>22467</v>
      </c>
      <c r="HS101" s="17">
        <v>397</v>
      </c>
      <c r="HT101" s="13">
        <f t="shared" si="284"/>
        <v>0.18953500029019613</v>
      </c>
      <c r="HU101" s="13">
        <f t="shared" si="285"/>
        <v>0.38618771995546808</v>
      </c>
      <c r="HV101" s="13">
        <f t="shared" si="286"/>
        <v>0.21122584117302548</v>
      </c>
      <c r="HW101" s="13">
        <f t="shared" si="287"/>
        <v>9.2414273428060384E-2</v>
      </c>
      <c r="HX101" s="13">
        <f t="shared" si="288"/>
        <v>0.11854247679750114</v>
      </c>
      <c r="HY101" s="13">
        <f t="shared" si="289"/>
        <v>2.094688355748785E-3</v>
      </c>
      <c r="HZ101" s="13">
        <v>0.18</v>
      </c>
      <c r="IA101" s="17">
        <v>6616</v>
      </c>
      <c r="IB101" s="17">
        <v>43797</v>
      </c>
      <c r="IC101" s="17">
        <v>46007</v>
      </c>
      <c r="ID101" s="17">
        <v>27895</v>
      </c>
      <c r="IE101" s="17">
        <v>59902</v>
      </c>
      <c r="IF101" s="17">
        <v>9921</v>
      </c>
      <c r="IG101" s="13">
        <f t="shared" si="290"/>
        <v>3.4078851126518248E-2</v>
      </c>
      <c r="IH101" s="13">
        <f t="shared" si="291"/>
        <v>0.22559725556047761</v>
      </c>
      <c r="II101" s="13">
        <f t="shared" si="292"/>
        <v>0.23698091048635506</v>
      </c>
      <c r="IJ101" s="13">
        <f t="shared" si="293"/>
        <v>0.14368644984495565</v>
      </c>
      <c r="IK101" s="13">
        <f t="shared" si="294"/>
        <v>0.3085537092171548</v>
      </c>
      <c r="IL101" s="13">
        <f t="shared" si="295"/>
        <v>5.1102823764538625E-2</v>
      </c>
      <c r="IM101" s="13">
        <v>0.28999999999999998</v>
      </c>
      <c r="IN101" s="17">
        <v>472086</v>
      </c>
      <c r="IO101" s="17">
        <v>372903</v>
      </c>
      <c r="IP101" s="17">
        <v>39894</v>
      </c>
      <c r="IQ101" s="17">
        <v>21684</v>
      </c>
      <c r="IR101" s="17">
        <v>15120</v>
      </c>
      <c r="IS101" s="17">
        <v>4675</v>
      </c>
      <c r="IT101" s="17">
        <v>17810</v>
      </c>
      <c r="IU101" s="13">
        <f t="shared" si="296"/>
        <v>0.78990480548035735</v>
      </c>
      <c r="IV101" s="13">
        <f t="shared" si="297"/>
        <v>8.4505789199425529E-2</v>
      </c>
      <c r="IW101" s="13">
        <f t="shared" si="298"/>
        <v>4.5932308943709407E-2</v>
      </c>
      <c r="IX101" s="13">
        <f t="shared" si="299"/>
        <v>3.2028062683494112E-2</v>
      </c>
      <c r="IY101" s="13">
        <f t="shared" si="300"/>
        <v>9.9028566828925236E-3</v>
      </c>
      <c r="IZ101" s="13">
        <f t="shared" si="301"/>
        <v>3.7726177010121036E-2</v>
      </c>
      <c r="JA101" s="17">
        <v>472086</v>
      </c>
      <c r="JB101" s="17">
        <v>372903</v>
      </c>
      <c r="JC101" s="17">
        <v>39894</v>
      </c>
      <c r="JD101" s="17">
        <v>21684</v>
      </c>
      <c r="JE101" s="17">
        <v>16693</v>
      </c>
      <c r="JF101" s="17">
        <v>3102</v>
      </c>
      <c r="JG101" s="17">
        <v>17810</v>
      </c>
      <c r="JH101" s="13">
        <f t="shared" si="229"/>
        <v>0.78990480548035735</v>
      </c>
      <c r="JI101" s="13">
        <f t="shared" si="230"/>
        <v>8.4505789199425529E-2</v>
      </c>
      <c r="JJ101" s="13">
        <f t="shared" si="231"/>
        <v>4.5932308943709407E-2</v>
      </c>
      <c r="JK101" s="13">
        <f t="shared" si="232"/>
        <v>3.5360082696796767E-2</v>
      </c>
      <c r="JL101" s="13">
        <f t="shared" si="233"/>
        <v>6.5708366695898628E-3</v>
      </c>
      <c r="JM101" s="13">
        <f t="shared" si="234"/>
        <v>3.7726177010121036E-2</v>
      </c>
      <c r="JN101" s="1">
        <v>74</v>
      </c>
      <c r="JO101" s="1">
        <v>44</v>
      </c>
      <c r="JP101" s="1">
        <v>13</v>
      </c>
      <c r="JQ101" s="1">
        <v>16</v>
      </c>
      <c r="JR101" s="1">
        <v>1</v>
      </c>
      <c r="JS101" s="1">
        <v>0</v>
      </c>
      <c r="JT101" s="11">
        <f t="shared" si="235"/>
        <v>0.59459459459459463</v>
      </c>
      <c r="JU101" s="11">
        <f t="shared" si="236"/>
        <v>0.17567567567567569</v>
      </c>
      <c r="JV101" s="11">
        <f t="shared" si="237"/>
        <v>0.21621621621621623</v>
      </c>
      <c r="JW101" s="11">
        <f t="shared" si="238"/>
        <v>1.3513513513513514E-2</v>
      </c>
      <c r="JX101" s="11">
        <f t="shared" si="239"/>
        <v>0</v>
      </c>
      <c r="JY101" s="29">
        <f>(JN101/J101)*100000</f>
        <v>7.8648019292146572</v>
      </c>
      <c r="JZ101" s="9">
        <v>28972674</v>
      </c>
      <c r="KA101" s="9"/>
      <c r="KB101" s="9">
        <v>451109</v>
      </c>
      <c r="KC101" s="9"/>
      <c r="KD101" s="9"/>
      <c r="KE101" s="9"/>
      <c r="KF101" s="9"/>
      <c r="KG101" s="9">
        <v>0</v>
      </c>
      <c r="KH101" s="9">
        <f t="shared" si="240"/>
        <v>0</v>
      </c>
      <c r="KI101" s="9">
        <f t="shared" si="241"/>
        <v>451109</v>
      </c>
      <c r="KJ101" s="9">
        <f t="shared" si="242"/>
        <v>29423783</v>
      </c>
      <c r="KK101" t="e">
        <v>#N/A</v>
      </c>
      <c r="KL101" s="8" t="e">
        <v>#N/A</v>
      </c>
      <c r="KM101" s="8" t="e">
        <v>#N/A</v>
      </c>
      <c r="KN101" s="8" t="e">
        <v>#N/A</v>
      </c>
      <c r="KO101" s="8">
        <v>432395</v>
      </c>
      <c r="KP101" s="8">
        <v>105575</v>
      </c>
      <c r="KQ101" s="8">
        <v>203732</v>
      </c>
      <c r="KR101" s="8">
        <v>107599</v>
      </c>
      <c r="KS101" s="8">
        <v>15489</v>
      </c>
      <c r="KT101" s="13">
        <f t="shared" si="302"/>
        <v>0.24416332288763745</v>
      </c>
      <c r="KU101" s="13">
        <f t="shared" si="303"/>
        <v>0.47117103574278146</v>
      </c>
      <c r="KV101" s="13">
        <f t="shared" si="304"/>
        <v>0.24884422807849305</v>
      </c>
      <c r="KW101" s="13">
        <f t="shared" si="305"/>
        <v>3.5821413291088011E-2</v>
      </c>
      <c r="KX101" s="17">
        <v>9807460</v>
      </c>
      <c r="KY101" s="15">
        <f t="shared" si="306"/>
        <v>22.681714635923171</v>
      </c>
      <c r="KZ101" s="8">
        <v>446316</v>
      </c>
      <c r="LA101" s="8">
        <v>23540</v>
      </c>
      <c r="LB101" s="8">
        <v>132989</v>
      </c>
      <c r="LC101" s="8">
        <v>190337</v>
      </c>
      <c r="LD101" s="8">
        <v>67157</v>
      </c>
      <c r="LE101" s="8">
        <v>32293</v>
      </c>
      <c r="LF101" s="13">
        <f t="shared" si="307"/>
        <v>5.2742899649575639E-2</v>
      </c>
      <c r="LG101" s="13">
        <f t="shared" si="308"/>
        <v>0.29797049624033195</v>
      </c>
      <c r="LH101" s="13">
        <f t="shared" si="309"/>
        <v>0.42646241676301094</v>
      </c>
      <c r="LI101" s="13">
        <f t="shared" si="310"/>
        <v>0.15046962241998943</v>
      </c>
      <c r="LJ101" s="13">
        <f t="shared" si="311"/>
        <v>7.235456492709201E-2</v>
      </c>
      <c r="LK101" s="17" t="e">
        <v>#N/A</v>
      </c>
      <c r="LL101" s="17" t="e">
        <v>#N/A</v>
      </c>
      <c r="LM101" s="13" t="e">
        <f t="shared" si="348"/>
        <v>#N/A</v>
      </c>
      <c r="LN101" s="27" t="e">
        <v>#N/A</v>
      </c>
      <c r="LO101" s="27" t="e">
        <v>#N/A</v>
      </c>
      <c r="LP101" s="27" t="e">
        <v>#N/A</v>
      </c>
      <c r="LQ101" s="27" t="e">
        <v>#N/A</v>
      </c>
      <c r="LR101" s="27" t="e">
        <v>#N/A</v>
      </c>
      <c r="LS101" s="11" t="e">
        <f t="shared" si="312"/>
        <v>#N/A</v>
      </c>
      <c r="LT101" s="11" t="e">
        <f t="shared" si="313"/>
        <v>#N/A</v>
      </c>
      <c r="LU101" s="11" t="e">
        <f t="shared" si="314"/>
        <v>#N/A</v>
      </c>
      <c r="LV101" s="11" t="e">
        <f t="shared" si="315"/>
        <v>#N/A</v>
      </c>
      <c r="LW101" s="11" t="e">
        <f t="shared" si="316"/>
        <v>#N/A</v>
      </c>
      <c r="LX101" s="25" t="e">
        <v>#N/A</v>
      </c>
      <c r="LY101" s="25" t="e">
        <v>#N/A</v>
      </c>
      <c r="LZ101" s="25" t="e">
        <v>#N/A</v>
      </c>
      <c r="MA101" s="25" t="e">
        <v>#N/A</v>
      </c>
      <c r="MB101" s="22" t="e">
        <v>#N/A</v>
      </c>
      <c r="MC101" s="22" t="e">
        <v>#N/A</v>
      </c>
      <c r="MD101" s="1">
        <v>365</v>
      </c>
      <c r="ME101" s="1">
        <v>205</v>
      </c>
      <c r="MF101" s="1">
        <v>157</v>
      </c>
      <c r="MG101" s="1">
        <v>3</v>
      </c>
      <c r="MH101" s="1">
        <v>0</v>
      </c>
      <c r="MI101" s="1">
        <v>0</v>
      </c>
      <c r="MJ101" s="11">
        <f t="shared" si="243"/>
        <v>0.56164383561643838</v>
      </c>
      <c r="MK101" s="11">
        <f t="shared" si="244"/>
        <v>0.43013698630136987</v>
      </c>
      <c r="ML101" s="11">
        <f t="shared" si="245"/>
        <v>8.21917808219178E-3</v>
      </c>
      <c r="MM101" s="11">
        <f t="shared" si="246"/>
        <v>0</v>
      </c>
      <c r="MN101" s="11">
        <f t="shared" si="247"/>
        <v>0</v>
      </c>
      <c r="MO101" s="26" t="e">
        <v>#N/A</v>
      </c>
      <c r="MP101" s="26" t="e">
        <v>#N/A</v>
      </c>
      <c r="MQ101" s="26" t="e">
        <v>#N/A</v>
      </c>
      <c r="MR101" s="26" t="e">
        <v>#N/A</v>
      </c>
      <c r="MS101" s="9">
        <v>464458.655081834</v>
      </c>
      <c r="MT101" s="9">
        <v>2844.4841999999999</v>
      </c>
      <c r="MU101" s="9">
        <v>19580.8</v>
      </c>
      <c r="MV101" s="9">
        <v>2179361.1865400001</v>
      </c>
      <c r="MW101" s="9">
        <v>2666245.1258218298</v>
      </c>
      <c r="MX101" s="13">
        <v>5.5E-2</v>
      </c>
      <c r="MY101" s="13">
        <v>0.10099999999999999</v>
      </c>
      <c r="MZ101" s="13">
        <v>0.182</v>
      </c>
      <c r="NA101" s="13">
        <v>0.11</v>
      </c>
      <c r="NB101" s="13">
        <v>0.376</v>
      </c>
      <c r="NC101" s="8">
        <v>1781</v>
      </c>
      <c r="ND101" s="8">
        <v>2590</v>
      </c>
      <c r="NE101" s="8">
        <v>657</v>
      </c>
      <c r="NF101" s="8">
        <v>1075</v>
      </c>
      <c r="NG101" s="8">
        <v>2412</v>
      </c>
      <c r="NH101" s="38">
        <f t="shared" si="248"/>
        <v>0.20916030534351146</v>
      </c>
      <c r="NI101" s="38">
        <f t="shared" si="249"/>
        <v>0.30416911332941865</v>
      </c>
      <c r="NJ101" s="38">
        <f t="shared" si="250"/>
        <v>7.7157956547269521E-2</v>
      </c>
      <c r="NK101" s="38">
        <f t="shared" si="251"/>
        <v>0.1262477980035232</v>
      </c>
      <c r="NL101" s="38">
        <f t="shared" si="252"/>
        <v>0.28326482677627718</v>
      </c>
      <c r="NM101" s="8">
        <v>937080</v>
      </c>
      <c r="NN101" s="8">
        <v>109255</v>
      </c>
      <c r="NO101" s="11">
        <f t="shared" si="253"/>
        <v>0.1165908993895932</v>
      </c>
      <c r="NP101" s="13">
        <v>0.192</v>
      </c>
      <c r="NQ101" s="13">
        <v>0.26200000000000001</v>
      </c>
      <c r="NR101" s="13" t="e">
        <v>#N/A</v>
      </c>
      <c r="NS101" s="9">
        <v>714</v>
      </c>
      <c r="NT101" s="39">
        <v>75.497550000000004</v>
      </c>
      <c r="NU101" s="8">
        <v>2773</v>
      </c>
      <c r="NV101" s="16">
        <v>292.44853999999998</v>
      </c>
      <c r="NW101" s="8" t="e">
        <v>#N/A</v>
      </c>
      <c r="NX101" s="25" t="e">
        <v>#N/A</v>
      </c>
      <c r="NY101" s="39">
        <v>76.917864170000001</v>
      </c>
    </row>
    <row r="102" spans="1:389" x14ac:dyDescent="0.25">
      <c r="A102" s="3" t="s">
        <v>53</v>
      </c>
      <c r="B102" s="3" t="s">
        <v>8</v>
      </c>
      <c r="C102" s="3" t="s">
        <v>84</v>
      </c>
      <c r="D102" s="3" t="s">
        <v>100</v>
      </c>
      <c r="E102" s="3" t="s">
        <v>8</v>
      </c>
      <c r="F102" s="3" t="s">
        <v>31</v>
      </c>
      <c r="G102" s="3">
        <v>55079</v>
      </c>
      <c r="H102" s="3">
        <v>2020</v>
      </c>
      <c r="I102" s="3" t="str">
        <f t="shared" si="216"/>
        <v>Sum of 2020</v>
      </c>
      <c r="J102" s="8">
        <v>938609</v>
      </c>
      <c r="K102" s="8" t="e">
        <v>#N/A</v>
      </c>
      <c r="L102" s="8" t="e">
        <v>#N/A</v>
      </c>
      <c r="M102" s="8" t="e">
        <v>#N/A</v>
      </c>
      <c r="N102" s="8" t="e">
        <v>#N/A</v>
      </c>
      <c r="O102" s="8" t="e">
        <v>#N/A</v>
      </c>
      <c r="P102" s="13" t="e">
        <f t="shared" si="254"/>
        <v>#N/A</v>
      </c>
      <c r="Q102" s="13" t="e">
        <f t="shared" si="255"/>
        <v>#N/A</v>
      </c>
      <c r="R102" s="13" t="e">
        <f t="shared" si="256"/>
        <v>#N/A</v>
      </c>
      <c r="S102" s="13" t="e">
        <f t="shared" si="257"/>
        <v>#N/A</v>
      </c>
      <c r="T102" s="15" t="e">
        <v>#N/A</v>
      </c>
      <c r="U102" s="15" t="e">
        <v>#N/A</v>
      </c>
      <c r="V102" s="15" t="e">
        <v>#N/A</v>
      </c>
      <c r="W102" s="17" t="e">
        <v>#N/A</v>
      </c>
      <c r="X102" s="17" t="e">
        <v>#N/A</v>
      </c>
      <c r="Y102" s="17" t="e">
        <v>#N/A</v>
      </c>
      <c r="Z102" s="17" t="e">
        <v>#N/A</v>
      </c>
      <c r="AA102" s="17" t="e">
        <v>#N/A</v>
      </c>
      <c r="AB102" s="17" t="e">
        <v>#N/A</v>
      </c>
      <c r="AC102" s="17" t="e">
        <v>#N/A</v>
      </c>
      <c r="AD102" s="13" t="e">
        <f t="shared" si="203"/>
        <v>#N/A</v>
      </c>
      <c r="AE102" s="13" t="e">
        <f t="shared" si="204"/>
        <v>#N/A</v>
      </c>
      <c r="AF102" s="13" t="e">
        <f t="shared" si="205"/>
        <v>#N/A</v>
      </c>
      <c r="AG102" s="13" t="e">
        <f t="shared" si="206"/>
        <v>#N/A</v>
      </c>
      <c r="AH102" s="13" t="e">
        <f t="shared" si="207"/>
        <v>#N/A</v>
      </c>
      <c r="AI102" s="13" t="e">
        <f t="shared" si="208"/>
        <v>#N/A</v>
      </c>
      <c r="AJ102" s="13" t="e">
        <f t="shared" si="209"/>
        <v>#N/A</v>
      </c>
      <c r="AK102" s="17" t="e">
        <v>#N/A</v>
      </c>
      <c r="AL102" s="17" t="e">
        <v>#N/A</v>
      </c>
      <c r="AM102" s="17" t="e">
        <v>#N/A</v>
      </c>
      <c r="AN102" s="17" t="e">
        <v>#N/A</v>
      </c>
      <c r="AO102" s="17" t="e">
        <v>#N/A</v>
      </c>
      <c r="AP102" s="13" t="e">
        <f t="shared" si="258"/>
        <v>#N/A</v>
      </c>
      <c r="AQ102" s="13" t="e">
        <f t="shared" si="317"/>
        <v>#N/A</v>
      </c>
      <c r="AR102" s="13" t="e">
        <f t="shared" si="318"/>
        <v>#N/A</v>
      </c>
      <c r="AS102" s="13" t="e">
        <f t="shared" si="319"/>
        <v>#N/A</v>
      </c>
      <c r="AT102" s="19" t="e">
        <v>#N/A</v>
      </c>
      <c r="AU102" s="17" t="e">
        <v>#N/A</v>
      </c>
      <c r="AV102" s="17" t="e">
        <v>#N/A</v>
      </c>
      <c r="AW102" s="17" t="e">
        <v>#N/A</v>
      </c>
      <c r="AX102" s="17" t="e">
        <v>#N/A</v>
      </c>
      <c r="AY102" s="17" t="e">
        <v>#N/A</v>
      </c>
      <c r="AZ102" s="17" t="e">
        <v>#N/A</v>
      </c>
      <c r="BA102" s="13" t="e">
        <f t="shared" si="320"/>
        <v>#N/A</v>
      </c>
      <c r="BB102" s="13" t="e">
        <f t="shared" si="321"/>
        <v>#N/A</v>
      </c>
      <c r="BC102" s="13" t="e">
        <f t="shared" si="322"/>
        <v>#N/A</v>
      </c>
      <c r="BD102" s="13" t="e">
        <f t="shared" si="323"/>
        <v>#N/A</v>
      </c>
      <c r="BE102" s="13" t="e">
        <f t="shared" si="324"/>
        <v>#N/A</v>
      </c>
      <c r="BF102" s="13" t="e">
        <f t="shared" si="210"/>
        <v>#N/A</v>
      </c>
      <c r="BG102" s="17" t="e">
        <v>#N/A</v>
      </c>
      <c r="BH102" s="17" t="e">
        <v>#N/A</v>
      </c>
      <c r="BI102" s="17" t="e">
        <v>#N/A</v>
      </c>
      <c r="BJ102" s="17" t="e">
        <v>#N/A</v>
      </c>
      <c r="BK102" s="17" t="e">
        <v>#N/A</v>
      </c>
      <c r="BL102" s="17" t="e">
        <v>#N/A</v>
      </c>
      <c r="BM102" s="13" t="e">
        <f t="shared" si="259"/>
        <v>#N/A</v>
      </c>
      <c r="BN102" s="13" t="e">
        <f t="shared" si="325"/>
        <v>#N/A</v>
      </c>
      <c r="BO102" s="13" t="e">
        <f t="shared" si="326"/>
        <v>#N/A</v>
      </c>
      <c r="BP102" s="13" t="e">
        <f t="shared" si="327"/>
        <v>#N/A</v>
      </c>
      <c r="BQ102" s="13" t="e">
        <f t="shared" si="328"/>
        <v>#N/A</v>
      </c>
      <c r="BR102" s="13" t="e">
        <f t="shared" si="217"/>
        <v>#N/A</v>
      </c>
      <c r="BS102" s="17" t="e">
        <v>#N/A</v>
      </c>
      <c r="BT102" s="17" t="e">
        <v>#N/A</v>
      </c>
      <c r="BU102" s="17" t="e">
        <v>#N/A</v>
      </c>
      <c r="BV102" s="17" t="e">
        <v>#N/A</v>
      </c>
      <c r="BW102" s="13" t="e">
        <f t="shared" si="260"/>
        <v>#N/A</v>
      </c>
      <c r="BX102" s="13" t="e">
        <f t="shared" si="329"/>
        <v>#N/A</v>
      </c>
      <c r="BY102" s="13" t="e">
        <f t="shared" si="330"/>
        <v>#N/A</v>
      </c>
      <c r="BZ102" s="13" t="e">
        <f t="shared" si="331"/>
        <v>#N/A</v>
      </c>
      <c r="CA102" s="13" t="e">
        <f t="shared" si="261"/>
        <v>#N/A</v>
      </c>
      <c r="CB102" s="8" t="e">
        <v>#N/A</v>
      </c>
      <c r="CC102" s="8" t="e">
        <v>#N/A</v>
      </c>
      <c r="CD102" s="13" t="e">
        <f t="shared" si="262"/>
        <v>#N/A</v>
      </c>
      <c r="CE102" s="8" t="e">
        <v>#N/A</v>
      </c>
      <c r="CF102" s="8" t="e">
        <v>#N/A</v>
      </c>
      <c r="CG102" s="13" t="e">
        <f t="shared" si="263"/>
        <v>#N/A</v>
      </c>
      <c r="CH102" s="5" t="e">
        <v>#N/A</v>
      </c>
      <c r="CI102" s="5" t="e">
        <f>CH102*VLOOKUP(H102,'R-CPI-U-RS'!$A$44:$O$54,15,FALSE)</f>
        <v>#N/A</v>
      </c>
      <c r="CJ102" s="5">
        <v>60135194</v>
      </c>
      <c r="CK102" s="5">
        <v>56471541</v>
      </c>
      <c r="CL102" s="9">
        <v>19906</v>
      </c>
      <c r="CM102" s="9">
        <v>9436</v>
      </c>
      <c r="CN102" s="9">
        <v>3771</v>
      </c>
      <c r="CO102" s="9">
        <v>2767</v>
      </c>
      <c r="CP102" s="9">
        <v>2322</v>
      </c>
      <c r="CQ102" s="9">
        <v>862</v>
      </c>
      <c r="CR102" s="9">
        <v>525</v>
      </c>
      <c r="CS102" s="9">
        <v>251</v>
      </c>
      <c r="CT102" s="20">
        <v>25002003000</v>
      </c>
      <c r="CU102" s="20">
        <f>CT102*VLOOKUP(H102,'R-CPI-U-RS'!$A$44:$P$54,16,FALSE)</f>
        <v>29499474653.098736</v>
      </c>
      <c r="CV102" s="9">
        <v>1612</v>
      </c>
      <c r="CW102" s="9" t="e">
        <v>#N/A</v>
      </c>
      <c r="CX102" s="9" t="e">
        <v>#N/A</v>
      </c>
      <c r="CY102" s="9" t="e">
        <v>#N/A</v>
      </c>
      <c r="CZ102" s="9" t="e">
        <v>#N/A</v>
      </c>
      <c r="DA102" s="11" t="e">
        <f t="shared" si="264"/>
        <v>#N/A</v>
      </c>
      <c r="DB102" s="11" t="e">
        <f t="shared" si="265"/>
        <v>#N/A</v>
      </c>
      <c r="DC102" s="11" t="e">
        <f t="shared" si="266"/>
        <v>#N/A</v>
      </c>
      <c r="DD102" s="11" t="e">
        <f t="shared" si="267"/>
        <v>#N/A</v>
      </c>
      <c r="DE102" s="9">
        <v>447011</v>
      </c>
      <c r="DF102" s="9">
        <v>432658</v>
      </c>
      <c r="DG102" s="9">
        <v>5</v>
      </c>
      <c r="DH102" s="9">
        <v>0</v>
      </c>
      <c r="DI102" s="9">
        <v>2423</v>
      </c>
      <c r="DJ102" s="9">
        <v>11454</v>
      </c>
      <c r="DK102" s="9">
        <v>46532</v>
      </c>
      <c r="DL102" s="9">
        <v>22753</v>
      </c>
      <c r="DM102" s="9">
        <v>41096</v>
      </c>
      <c r="DN102" s="9">
        <v>14247</v>
      </c>
      <c r="DO102" s="9">
        <v>10274</v>
      </c>
      <c r="DP102" s="9">
        <v>34556</v>
      </c>
      <c r="DQ102" s="9">
        <v>6328</v>
      </c>
      <c r="DR102" s="9">
        <v>22642</v>
      </c>
      <c r="DS102" s="9">
        <v>18698</v>
      </c>
      <c r="DT102" s="9">
        <v>28734</v>
      </c>
      <c r="DU102" s="9">
        <v>25329</v>
      </c>
      <c r="DV102" s="9">
        <v>93009</v>
      </c>
      <c r="DW102" s="9">
        <v>8266</v>
      </c>
      <c r="DX102" s="9">
        <v>43500</v>
      </c>
      <c r="DY102" s="9">
        <v>17125</v>
      </c>
      <c r="DZ102" s="9">
        <v>29</v>
      </c>
      <c r="EA102" s="9">
        <f t="shared" si="336"/>
        <v>57991</v>
      </c>
      <c r="EB102" s="9">
        <f t="shared" si="337"/>
        <v>40884</v>
      </c>
      <c r="EC102" s="9">
        <f t="shared" si="338"/>
        <v>70074</v>
      </c>
      <c r="ED102" s="9">
        <f t="shared" si="339"/>
        <v>118338</v>
      </c>
      <c r="EE102" s="9">
        <f t="shared" si="340"/>
        <v>80519</v>
      </c>
      <c r="EF102" s="9">
        <f t="shared" si="341"/>
        <v>79194</v>
      </c>
      <c r="EG102" s="11">
        <f t="shared" si="342"/>
        <v>0.12973058828529946</v>
      </c>
      <c r="EH102" s="11">
        <f t="shared" si="343"/>
        <v>9.1460836534223988E-2</v>
      </c>
      <c r="EI102" s="11">
        <f t="shared" si="344"/>
        <v>0.15676124301191693</v>
      </c>
      <c r="EJ102" s="11">
        <f t="shared" si="345"/>
        <v>0.26473174038222774</v>
      </c>
      <c r="EK102" s="11">
        <f t="shared" si="346"/>
        <v>0.18012755838223221</v>
      </c>
      <c r="EL102" s="11">
        <f t="shared" si="347"/>
        <v>0.17716342550854453</v>
      </c>
      <c r="EM102" s="9" t="e">
        <v>#N/A</v>
      </c>
      <c r="EN102" s="9" t="e">
        <v>#N/A</v>
      </c>
      <c r="EO102" s="14" t="e">
        <f t="shared" si="268"/>
        <v>#N/A</v>
      </c>
      <c r="EP102" s="9">
        <v>472059</v>
      </c>
      <c r="EQ102" s="9">
        <v>432658</v>
      </c>
      <c r="ER102" s="11">
        <f t="shared" si="218"/>
        <v>8.3466261632550165E-2</v>
      </c>
      <c r="ES102" s="9">
        <v>51662</v>
      </c>
      <c r="ET102" s="9" t="e">
        <v>#N/A</v>
      </c>
      <c r="EU102" s="9" t="e">
        <v>#N/A</v>
      </c>
      <c r="EV102" s="9" t="e">
        <v>#N/A</v>
      </c>
      <c r="EW102" s="9" t="e">
        <v>#N/A</v>
      </c>
      <c r="EX102" s="9" t="e">
        <v>#N/A</v>
      </c>
      <c r="EY102" s="9" t="e">
        <v>#N/A</v>
      </c>
      <c r="EZ102" s="13" t="e">
        <f t="shared" si="269"/>
        <v>#N/A</v>
      </c>
      <c r="FA102" s="13" t="e">
        <f t="shared" si="270"/>
        <v>#N/A</v>
      </c>
      <c r="FB102" s="13" t="e">
        <f t="shared" si="271"/>
        <v>#N/A</v>
      </c>
      <c r="FC102" s="13" t="e">
        <f t="shared" si="272"/>
        <v>#N/A</v>
      </c>
      <c r="FD102" s="13" t="e">
        <f t="shared" si="273"/>
        <v>#N/A</v>
      </c>
      <c r="FE102" s="13" t="e">
        <f t="shared" si="274"/>
        <v>#N/A</v>
      </c>
      <c r="FF102" s="9">
        <v>1684</v>
      </c>
      <c r="FG102" s="9">
        <v>44545</v>
      </c>
      <c r="FH102" s="9">
        <v>1453</v>
      </c>
      <c r="FI102" s="9">
        <v>12849</v>
      </c>
      <c r="FJ102" s="9">
        <v>638</v>
      </c>
      <c r="FK102" s="9">
        <f t="shared" si="219"/>
        <v>46229</v>
      </c>
      <c r="FL102" s="9">
        <f t="shared" si="220"/>
        <v>14302</v>
      </c>
      <c r="FM102" s="9">
        <f t="shared" si="221"/>
        <v>638</v>
      </c>
      <c r="FN102" s="9">
        <v>190316</v>
      </c>
      <c r="FO102" s="9">
        <v>137611</v>
      </c>
      <c r="FP102" s="9">
        <v>290897</v>
      </c>
      <c r="FQ102" s="9">
        <f t="shared" si="222"/>
        <v>52705</v>
      </c>
      <c r="FR102" s="8" t="e">
        <v>#N/A</v>
      </c>
      <c r="FS102" s="8" t="e">
        <v>#N/A</v>
      </c>
      <c r="FT102" s="13" t="e">
        <f t="shared" si="275"/>
        <v>#N/A</v>
      </c>
      <c r="FU102" s="8" t="e">
        <v>#N/A</v>
      </c>
      <c r="FV102" s="8" t="e">
        <v>#N/A</v>
      </c>
      <c r="FW102" s="8" t="e">
        <v>#N/A</v>
      </c>
      <c r="FX102" s="13" t="e">
        <f t="shared" si="276"/>
        <v>#N/A</v>
      </c>
      <c r="FY102" s="13" t="e">
        <f t="shared" si="277"/>
        <v>#N/A</v>
      </c>
      <c r="FZ102" s="17" t="e">
        <v>#N/A</v>
      </c>
      <c r="GA102" s="17" t="e">
        <v>#N/A</v>
      </c>
      <c r="GB102" s="17" t="e">
        <v>#N/A</v>
      </c>
      <c r="GC102" s="17" t="e">
        <v>#N/A</v>
      </c>
      <c r="GD102" s="17" t="e">
        <v>#N/A</v>
      </c>
      <c r="GE102" s="13" t="e">
        <f t="shared" si="223"/>
        <v>#N/A</v>
      </c>
      <c r="GF102" s="13" t="e">
        <f t="shared" si="224"/>
        <v>#N/A</v>
      </c>
      <c r="GG102" s="13" t="e">
        <f t="shared" si="225"/>
        <v>#N/A</v>
      </c>
      <c r="GH102" s="13" t="e">
        <f t="shared" si="226"/>
        <v>#N/A</v>
      </c>
      <c r="GI102" s="13" t="e">
        <f t="shared" si="227"/>
        <v>#N/A</v>
      </c>
      <c r="GJ102" t="e">
        <v>#N/A</v>
      </c>
      <c r="GK102" s="8" t="e">
        <v>#N/A</v>
      </c>
      <c r="GL102" s="8" t="e">
        <v>#N/A</v>
      </c>
      <c r="GM102" s="8" t="e">
        <v>#N/A</v>
      </c>
      <c r="GN102" s="8" t="e">
        <v>#N/A</v>
      </c>
      <c r="GO102" s="8" t="e">
        <v>#N/A</v>
      </c>
      <c r="GP102" s="13" t="e">
        <f t="shared" si="278"/>
        <v>#N/A</v>
      </c>
      <c r="GQ102" s="13" t="e">
        <f t="shared" si="279"/>
        <v>#N/A</v>
      </c>
      <c r="GR102" s="13" t="e">
        <f t="shared" si="280"/>
        <v>#N/A</v>
      </c>
      <c r="GS102" s="13" t="e">
        <f t="shared" si="281"/>
        <v>#N/A</v>
      </c>
      <c r="GT102" s="13" t="e">
        <f t="shared" si="282"/>
        <v>#N/A</v>
      </c>
      <c r="GU102" s="21">
        <v>190850.640456992</v>
      </c>
      <c r="GV102" s="21">
        <f>GU102*VLOOKUP(H102,'R-CPI-U-RS'!$A$44:$O$54,15,FALSE)</f>
        <v>231797.32460966072</v>
      </c>
      <c r="GW102" s="9">
        <v>218</v>
      </c>
      <c r="GX102" s="9">
        <v>88</v>
      </c>
      <c r="GY102" s="9">
        <v>8</v>
      </c>
      <c r="GZ102" s="9">
        <v>435</v>
      </c>
      <c r="HA102" s="9">
        <f t="shared" si="228"/>
        <v>531</v>
      </c>
      <c r="HB102" s="8" t="e">
        <v>#N/A</v>
      </c>
      <c r="HC102" s="8" t="e">
        <v>#N/A</v>
      </c>
      <c r="HD102" s="8" t="e">
        <v>#N/A</v>
      </c>
      <c r="HE102" s="8" t="e">
        <v>#N/A</v>
      </c>
      <c r="HF102" s="8" t="e">
        <v>#N/A</v>
      </c>
      <c r="HG102" s="13" t="e">
        <f t="shared" si="283"/>
        <v>#N/A</v>
      </c>
      <c r="HH102" s="13" t="e">
        <f t="shared" si="332"/>
        <v>#N/A</v>
      </c>
      <c r="HI102" s="13" t="e">
        <f t="shared" si="333"/>
        <v>#N/A</v>
      </c>
      <c r="HJ102" s="13" t="e">
        <f t="shared" si="334"/>
        <v>#N/A</v>
      </c>
      <c r="HK102" s="13" t="e">
        <f t="shared" si="335"/>
        <v>#N/A</v>
      </c>
      <c r="HL102" s="5" t="e">
        <v>#N/A</v>
      </c>
      <c r="HM102" s="5" t="e">
        <f>HL102*VLOOKUP(H102,'R-CPI-U-RS'!$A$44:$O$54,15,FALSE)</f>
        <v>#N/A</v>
      </c>
      <c r="HN102" s="17" t="e">
        <v>#N/A</v>
      </c>
      <c r="HO102" s="17" t="e">
        <v>#N/A</v>
      </c>
      <c r="HP102" s="17" t="e">
        <v>#N/A</v>
      </c>
      <c r="HQ102" s="17" t="e">
        <v>#N/A</v>
      </c>
      <c r="HR102" s="17" t="e">
        <v>#N/A</v>
      </c>
      <c r="HS102" s="17" t="e">
        <v>#N/A</v>
      </c>
      <c r="HT102" s="13" t="e">
        <f t="shared" si="284"/>
        <v>#N/A</v>
      </c>
      <c r="HU102" s="13" t="e">
        <f t="shared" si="285"/>
        <v>#N/A</v>
      </c>
      <c r="HV102" s="13" t="e">
        <f t="shared" si="286"/>
        <v>#N/A</v>
      </c>
      <c r="HW102" s="13" t="e">
        <f t="shared" si="287"/>
        <v>#N/A</v>
      </c>
      <c r="HX102" s="13" t="e">
        <f t="shared" si="288"/>
        <v>#N/A</v>
      </c>
      <c r="HY102" s="13" t="e">
        <f t="shared" si="289"/>
        <v>#N/A</v>
      </c>
      <c r="HZ102" s="13" t="e">
        <v>#N/A</v>
      </c>
      <c r="IA102" s="17" t="e">
        <v>#N/A</v>
      </c>
      <c r="IB102" s="17" t="e">
        <v>#N/A</v>
      </c>
      <c r="IC102" s="17" t="e">
        <v>#N/A</v>
      </c>
      <c r="ID102" s="17" t="e">
        <v>#N/A</v>
      </c>
      <c r="IE102" s="17" t="e">
        <v>#N/A</v>
      </c>
      <c r="IF102" s="17" t="e">
        <v>#N/A</v>
      </c>
      <c r="IG102" s="13" t="e">
        <f t="shared" si="290"/>
        <v>#N/A</v>
      </c>
      <c r="IH102" s="13" t="e">
        <f t="shared" si="291"/>
        <v>#N/A</v>
      </c>
      <c r="II102" s="13" t="e">
        <f t="shared" si="292"/>
        <v>#N/A</v>
      </c>
      <c r="IJ102" s="13" t="e">
        <f t="shared" si="293"/>
        <v>#N/A</v>
      </c>
      <c r="IK102" s="13" t="e">
        <f t="shared" si="294"/>
        <v>#N/A</v>
      </c>
      <c r="IL102" s="13" t="e">
        <f t="shared" si="295"/>
        <v>#N/A</v>
      </c>
      <c r="IM102" s="13" t="e">
        <v>#N/A</v>
      </c>
      <c r="IN102" s="17" t="e">
        <v>#N/A</v>
      </c>
      <c r="IO102" s="17" t="e">
        <v>#N/A</v>
      </c>
      <c r="IP102" s="17" t="e">
        <v>#N/A</v>
      </c>
      <c r="IQ102" s="17" t="e">
        <v>#N/A</v>
      </c>
      <c r="IR102" s="17" t="e">
        <v>#N/A</v>
      </c>
      <c r="IS102" s="17" t="e">
        <v>#N/A</v>
      </c>
      <c r="IT102" s="17" t="e">
        <v>#N/A</v>
      </c>
      <c r="IU102" s="13" t="e">
        <f t="shared" si="296"/>
        <v>#N/A</v>
      </c>
      <c r="IV102" s="13" t="e">
        <f t="shared" si="297"/>
        <v>#N/A</v>
      </c>
      <c r="IW102" s="13" t="e">
        <f t="shared" si="298"/>
        <v>#N/A</v>
      </c>
      <c r="IX102" s="13" t="e">
        <f t="shared" si="299"/>
        <v>#N/A</v>
      </c>
      <c r="IY102" s="13" t="e">
        <f t="shared" si="300"/>
        <v>#N/A</v>
      </c>
      <c r="IZ102" s="13" t="e">
        <f t="shared" si="301"/>
        <v>#N/A</v>
      </c>
      <c r="JA102" s="17" t="e">
        <v>#N/A</v>
      </c>
      <c r="JB102" s="17" t="e">
        <v>#N/A</v>
      </c>
      <c r="JC102" s="17" t="e">
        <v>#N/A</v>
      </c>
      <c r="JD102" s="17" t="e">
        <v>#N/A</v>
      </c>
      <c r="JE102" s="17" t="e">
        <v>#N/A</v>
      </c>
      <c r="JF102" s="17" t="e">
        <v>#N/A</v>
      </c>
      <c r="JG102" s="17" t="e">
        <v>#N/A</v>
      </c>
      <c r="JH102" s="13" t="e">
        <f t="shared" si="229"/>
        <v>#N/A</v>
      </c>
      <c r="JI102" s="13" t="e">
        <f t="shared" si="230"/>
        <v>#N/A</v>
      </c>
      <c r="JJ102" s="13" t="e">
        <f t="shared" si="231"/>
        <v>#N/A</v>
      </c>
      <c r="JK102" s="13" t="e">
        <f t="shared" si="232"/>
        <v>#N/A</v>
      </c>
      <c r="JL102" s="13" t="e">
        <f t="shared" si="233"/>
        <v>#N/A</v>
      </c>
      <c r="JM102" s="13" t="e">
        <f t="shared" si="234"/>
        <v>#N/A</v>
      </c>
      <c r="JN102" s="1">
        <v>100</v>
      </c>
      <c r="JO102" s="1">
        <v>57</v>
      </c>
      <c r="JP102" s="1">
        <v>24</v>
      </c>
      <c r="JQ102" s="1">
        <v>15</v>
      </c>
      <c r="JR102" s="1">
        <v>3</v>
      </c>
      <c r="JS102" s="1">
        <v>1</v>
      </c>
      <c r="JT102" s="11">
        <f t="shared" si="235"/>
        <v>0.56999999999999995</v>
      </c>
      <c r="JU102" s="11">
        <f t="shared" si="236"/>
        <v>0.24</v>
      </c>
      <c r="JV102" s="11">
        <f t="shared" si="237"/>
        <v>0.15</v>
      </c>
      <c r="JW102" s="11">
        <f t="shared" si="238"/>
        <v>0.03</v>
      </c>
      <c r="JX102" s="11">
        <f t="shared" si="239"/>
        <v>0.01</v>
      </c>
      <c r="JY102" s="29">
        <f>(JN102/J102)*100000</f>
        <v>10.654063619675497</v>
      </c>
      <c r="JZ102" s="9">
        <v>18040236</v>
      </c>
      <c r="KA102" s="9"/>
      <c r="KB102" s="9">
        <v>238641</v>
      </c>
      <c r="KC102" s="9"/>
      <c r="KD102" s="9"/>
      <c r="KE102" s="9"/>
      <c r="KF102" s="9"/>
      <c r="KG102" s="9">
        <v>0</v>
      </c>
      <c r="KH102" s="9">
        <f t="shared" si="240"/>
        <v>0</v>
      </c>
      <c r="KI102" s="9">
        <f t="shared" si="241"/>
        <v>238641</v>
      </c>
      <c r="KJ102" s="9">
        <f t="shared" si="242"/>
        <v>18278877</v>
      </c>
      <c r="KK102" t="e">
        <v>#N/A</v>
      </c>
      <c r="KL102" s="8" t="e">
        <v>#N/A</v>
      </c>
      <c r="KM102" s="8" t="e">
        <v>#N/A</v>
      </c>
      <c r="KN102" s="8" t="e">
        <v>#N/A</v>
      </c>
      <c r="KO102" s="8" t="e">
        <v>#N/A</v>
      </c>
      <c r="KP102" s="8" t="e">
        <v>#N/A</v>
      </c>
      <c r="KQ102" s="8" t="e">
        <v>#N/A</v>
      </c>
      <c r="KR102" s="8" t="e">
        <v>#N/A</v>
      </c>
      <c r="KS102" s="8" t="e">
        <v>#N/A</v>
      </c>
      <c r="KT102" s="13" t="e">
        <f t="shared" si="302"/>
        <v>#N/A</v>
      </c>
      <c r="KU102" s="13" t="e">
        <f t="shared" si="303"/>
        <v>#N/A</v>
      </c>
      <c r="KV102" s="13" t="e">
        <f t="shared" si="304"/>
        <v>#N/A</v>
      </c>
      <c r="KW102" s="13" t="e">
        <f t="shared" si="305"/>
        <v>#N/A</v>
      </c>
      <c r="KX102" s="17" t="e">
        <v>#N/A</v>
      </c>
      <c r="KY102" s="15" t="e">
        <f t="shared" si="306"/>
        <v>#N/A</v>
      </c>
      <c r="KZ102" s="8" t="e">
        <v>#N/A</v>
      </c>
      <c r="LA102" s="8" t="e">
        <v>#N/A</v>
      </c>
      <c r="LB102" s="8" t="e">
        <v>#N/A</v>
      </c>
      <c r="LC102" s="8" t="e">
        <v>#N/A</v>
      </c>
      <c r="LD102" s="8" t="e">
        <v>#N/A</v>
      </c>
      <c r="LE102" s="8" t="e">
        <v>#N/A</v>
      </c>
      <c r="LF102" s="13" t="e">
        <f t="shared" si="307"/>
        <v>#N/A</v>
      </c>
      <c r="LG102" s="13" t="e">
        <f t="shared" si="308"/>
        <v>#N/A</v>
      </c>
      <c r="LH102" s="13" t="e">
        <f t="shared" si="309"/>
        <v>#N/A</v>
      </c>
      <c r="LI102" s="13" t="e">
        <f t="shared" si="310"/>
        <v>#N/A</v>
      </c>
      <c r="LJ102" s="13" t="e">
        <f t="shared" si="311"/>
        <v>#N/A</v>
      </c>
      <c r="LK102" s="17" t="e">
        <v>#N/A</v>
      </c>
      <c r="LL102" s="17" t="e">
        <v>#N/A</v>
      </c>
      <c r="LM102" s="13" t="e">
        <f t="shared" si="348"/>
        <v>#N/A</v>
      </c>
      <c r="LN102" s="27" t="e">
        <v>#N/A</v>
      </c>
      <c r="LO102" s="27" t="e">
        <v>#N/A</v>
      </c>
      <c r="LP102" s="27" t="e">
        <v>#N/A</v>
      </c>
      <c r="LQ102" s="27" t="e">
        <v>#N/A</v>
      </c>
      <c r="LR102" s="27" t="e">
        <v>#N/A</v>
      </c>
      <c r="LS102" s="11" t="e">
        <f t="shared" si="312"/>
        <v>#N/A</v>
      </c>
      <c r="LT102" s="11" t="e">
        <f t="shared" si="313"/>
        <v>#N/A</v>
      </c>
      <c r="LU102" s="11" t="e">
        <f t="shared" si="314"/>
        <v>#N/A</v>
      </c>
      <c r="LV102" s="11" t="e">
        <f t="shared" si="315"/>
        <v>#N/A</v>
      </c>
      <c r="LW102" s="11" t="e">
        <f t="shared" si="316"/>
        <v>#N/A</v>
      </c>
      <c r="LX102" s="25">
        <v>241.48056739949999</v>
      </c>
      <c r="LY102" s="25">
        <v>224.33807682</v>
      </c>
      <c r="LZ102" s="25">
        <v>17.142490579499999</v>
      </c>
      <c r="MA102" s="25">
        <v>3890.5366593980698</v>
      </c>
      <c r="MB102" s="22">
        <v>0.92901088992747005</v>
      </c>
      <c r="MC102" s="22">
        <v>0.99723040929696904</v>
      </c>
      <c r="MD102" s="1">
        <v>366</v>
      </c>
      <c r="ME102" s="1">
        <v>204</v>
      </c>
      <c r="MF102" s="1">
        <v>157</v>
      </c>
      <c r="MG102" s="1">
        <v>4</v>
      </c>
      <c r="MH102" s="1">
        <v>1</v>
      </c>
      <c r="MI102" s="1">
        <v>0</v>
      </c>
      <c r="MJ102" s="11">
        <f t="shared" si="243"/>
        <v>0.55737704918032782</v>
      </c>
      <c r="MK102" s="11">
        <f t="shared" si="244"/>
        <v>0.42896174863387976</v>
      </c>
      <c r="ML102" s="11">
        <f t="shared" si="245"/>
        <v>1.092896174863388E-2</v>
      </c>
      <c r="MM102" s="11">
        <f t="shared" si="246"/>
        <v>2.7322404371584699E-3</v>
      </c>
      <c r="MN102" s="11">
        <f t="shared" si="247"/>
        <v>0</v>
      </c>
      <c r="MO102" s="26" t="e">
        <v>#N/A</v>
      </c>
      <c r="MP102" s="26" t="e">
        <v>#N/A</v>
      </c>
      <c r="MQ102" s="26" t="e">
        <v>#N/A</v>
      </c>
      <c r="MR102" s="26" t="e">
        <v>#N/A</v>
      </c>
      <c r="MS102" s="9">
        <v>545586.524350608</v>
      </c>
      <c r="MT102" s="9">
        <v>2631.7831999999999</v>
      </c>
      <c r="MU102" s="9">
        <v>6951.55</v>
      </c>
      <c r="MV102" s="9">
        <v>1208180.53825</v>
      </c>
      <c r="MW102" s="9">
        <v>1763350.3958006001</v>
      </c>
      <c r="MX102" s="13">
        <v>5.7999999999999996E-2</v>
      </c>
      <c r="MY102" s="13">
        <v>0.10099999999999999</v>
      </c>
      <c r="MZ102" s="13">
        <v>0.18</v>
      </c>
      <c r="NA102" s="13">
        <v>0.107</v>
      </c>
      <c r="NB102" s="13">
        <v>0.375</v>
      </c>
      <c r="NC102" s="8">
        <v>1704</v>
      </c>
      <c r="ND102" s="8">
        <v>2814</v>
      </c>
      <c r="NE102" s="8">
        <v>695</v>
      </c>
      <c r="NF102" s="8">
        <v>1448</v>
      </c>
      <c r="NG102" s="8">
        <v>3713</v>
      </c>
      <c r="NH102" s="38">
        <f t="shared" si="248"/>
        <v>0.16425679583574321</v>
      </c>
      <c r="NI102" s="38">
        <f t="shared" si="249"/>
        <v>0.27125506072874495</v>
      </c>
      <c r="NJ102" s="38">
        <f t="shared" si="250"/>
        <v>6.6994409099672261E-2</v>
      </c>
      <c r="NK102" s="38">
        <f t="shared" si="251"/>
        <v>0.13957971852708695</v>
      </c>
      <c r="NL102" s="38">
        <f t="shared" si="252"/>
        <v>0.35791401580875265</v>
      </c>
      <c r="NM102" s="8" t="e">
        <v>#N/A</v>
      </c>
      <c r="NN102" s="8" t="e">
        <v>#N/A</v>
      </c>
      <c r="NO102" s="11" t="e">
        <f t="shared" si="253"/>
        <v>#N/A</v>
      </c>
      <c r="NP102" s="13">
        <v>0.184</v>
      </c>
      <c r="NQ102" s="13">
        <v>0.23399999999999999</v>
      </c>
      <c r="NR102" s="13" t="e">
        <v>#N/A</v>
      </c>
      <c r="NS102" s="9">
        <v>733</v>
      </c>
      <c r="NT102" s="39">
        <v>77.564819999999997</v>
      </c>
      <c r="NU102" s="8">
        <v>2887</v>
      </c>
      <c r="NV102" s="16">
        <v>305.26812000000001</v>
      </c>
      <c r="NW102" s="8" t="e">
        <v>#N/A</v>
      </c>
      <c r="NX102" s="25" t="e">
        <v>#N/A</v>
      </c>
      <c r="NY102" s="39" t="e">
        <v>#N/A</v>
      </c>
    </row>
    <row r="103" spans="1:389" x14ac:dyDescent="0.25">
      <c r="A103" s="3" t="s">
        <v>53</v>
      </c>
      <c r="B103" s="3" t="s">
        <v>8</v>
      </c>
      <c r="C103" s="3" t="s">
        <v>84</v>
      </c>
      <c r="D103" s="3" t="s">
        <v>100</v>
      </c>
      <c r="E103" s="3" t="s">
        <v>8</v>
      </c>
      <c r="F103" s="3" t="s">
        <v>31</v>
      </c>
      <c r="G103" s="3">
        <v>55079</v>
      </c>
      <c r="H103" s="3">
        <v>2021</v>
      </c>
      <c r="I103" s="3" t="str">
        <f t="shared" si="216"/>
        <v>Sum of 2021</v>
      </c>
      <c r="J103" s="8">
        <v>924469</v>
      </c>
      <c r="K103" s="8">
        <v>928059</v>
      </c>
      <c r="L103" s="8">
        <v>222246</v>
      </c>
      <c r="M103" s="8">
        <v>236278</v>
      </c>
      <c r="N103" s="8">
        <v>336901</v>
      </c>
      <c r="O103" s="8">
        <v>132634</v>
      </c>
      <c r="P103" s="13">
        <f t="shared" si="254"/>
        <v>0.23947399895911789</v>
      </c>
      <c r="Q103" s="13">
        <f t="shared" si="255"/>
        <v>0.25459372733845587</v>
      </c>
      <c r="R103" s="13">
        <f t="shared" si="256"/>
        <v>0.36301679095833345</v>
      </c>
      <c r="S103" s="13">
        <f t="shared" si="257"/>
        <v>0.14291548274409277</v>
      </c>
      <c r="T103" s="15">
        <v>35.4</v>
      </c>
      <c r="U103" s="15">
        <v>34.299999999999997</v>
      </c>
      <c r="V103" s="15">
        <v>36.1</v>
      </c>
      <c r="W103" s="17">
        <v>449153</v>
      </c>
      <c r="X103" s="17">
        <v>243169</v>
      </c>
      <c r="Y103" s="17">
        <v>43647</v>
      </c>
      <c r="Z103" s="17">
        <v>4707</v>
      </c>
      <c r="AA103" s="17">
        <v>35267</v>
      </c>
      <c r="AB103" s="17">
        <v>152116</v>
      </c>
      <c r="AC103" s="17">
        <v>478906</v>
      </c>
      <c r="AD103" s="13">
        <f t="shared" si="203"/>
        <v>0.48397030792223339</v>
      </c>
      <c r="AE103" s="13">
        <f t="shared" si="204"/>
        <v>0.26201890181550958</v>
      </c>
      <c r="AF103" s="13">
        <f t="shared" si="205"/>
        <v>4.7030415092143923E-2</v>
      </c>
      <c r="AG103" s="13">
        <f t="shared" si="206"/>
        <v>5.0718758182400044E-3</v>
      </c>
      <c r="AH103" s="13">
        <f t="shared" si="207"/>
        <v>3.8000816758417301E-2</v>
      </c>
      <c r="AI103" s="13">
        <f t="shared" si="208"/>
        <v>0.16390768259345581</v>
      </c>
      <c r="AJ103" s="13">
        <f t="shared" si="209"/>
        <v>0.51602969207776661</v>
      </c>
      <c r="AK103" s="17">
        <v>389434</v>
      </c>
      <c r="AL103" s="17">
        <v>137962</v>
      </c>
      <c r="AM103" s="17">
        <v>122380</v>
      </c>
      <c r="AN103" s="17">
        <v>56632</v>
      </c>
      <c r="AO103" s="17">
        <v>72460</v>
      </c>
      <c r="AP103" s="13">
        <f t="shared" si="258"/>
        <v>0.35426285326910334</v>
      </c>
      <c r="AQ103" s="13">
        <f t="shared" si="317"/>
        <v>0.31425093854157571</v>
      </c>
      <c r="AR103" s="13">
        <f t="shared" si="318"/>
        <v>0.14542130373824577</v>
      </c>
      <c r="AS103" s="13">
        <f t="shared" si="319"/>
        <v>0.18606490445107515</v>
      </c>
      <c r="AT103" s="19">
        <v>2.33</v>
      </c>
      <c r="AU103" s="17">
        <v>867325</v>
      </c>
      <c r="AV103" s="17">
        <v>714518</v>
      </c>
      <c r="AW103" s="17">
        <v>98603</v>
      </c>
      <c r="AX103" s="17">
        <v>22659</v>
      </c>
      <c r="AY103" s="17">
        <v>22866</v>
      </c>
      <c r="AZ103" s="17">
        <v>8679</v>
      </c>
      <c r="BA103" s="13">
        <f t="shared" si="320"/>
        <v>0.8238180612803736</v>
      </c>
      <c r="BB103" s="13">
        <f t="shared" si="321"/>
        <v>0.11368633441904707</v>
      </c>
      <c r="BC103" s="13">
        <f t="shared" si="322"/>
        <v>2.6125154930389416E-2</v>
      </c>
      <c r="BD103" s="13">
        <f t="shared" si="323"/>
        <v>2.6363819790735883E-2</v>
      </c>
      <c r="BE103" s="13">
        <f t="shared" si="324"/>
        <v>1.0006629579454069E-2</v>
      </c>
      <c r="BF103" s="13">
        <f t="shared" si="210"/>
        <v>0.17618193871962642</v>
      </c>
      <c r="BG103" s="17">
        <v>917197</v>
      </c>
      <c r="BH103" s="17">
        <v>796401</v>
      </c>
      <c r="BI103" s="17">
        <v>83350</v>
      </c>
      <c r="BJ103" s="17">
        <v>16822</v>
      </c>
      <c r="BK103" s="17">
        <v>18707</v>
      </c>
      <c r="BL103" s="17">
        <v>1917</v>
      </c>
      <c r="BM103" s="13">
        <f t="shared" si="259"/>
        <v>0.86829874061951795</v>
      </c>
      <c r="BN103" s="13">
        <f t="shared" si="325"/>
        <v>9.0874697584052283E-2</v>
      </c>
      <c r="BO103" s="13">
        <f t="shared" si="326"/>
        <v>1.8340661820742982E-2</v>
      </c>
      <c r="BP103" s="13">
        <f t="shared" si="327"/>
        <v>2.0395836445169357E-2</v>
      </c>
      <c r="BQ103" s="13">
        <f t="shared" si="328"/>
        <v>2.0900635305174352E-3</v>
      </c>
      <c r="BR103" s="13">
        <f t="shared" si="217"/>
        <v>0.13170125938048205</v>
      </c>
      <c r="BS103" s="17">
        <v>634729</v>
      </c>
      <c r="BT103" s="17">
        <v>187636</v>
      </c>
      <c r="BU103" s="17">
        <v>20539</v>
      </c>
      <c r="BV103" s="17">
        <v>85155</v>
      </c>
      <c r="BW103" s="13">
        <f t="shared" si="260"/>
        <v>0.68393173278854036</v>
      </c>
      <c r="BX103" s="13">
        <f t="shared" si="329"/>
        <v>0.20218111133020639</v>
      </c>
      <c r="BY103" s="13">
        <f t="shared" si="330"/>
        <v>2.2131136059237614E-2</v>
      </c>
      <c r="BZ103" s="13">
        <f t="shared" si="331"/>
        <v>9.175601982201563E-2</v>
      </c>
      <c r="CA103" s="13">
        <f t="shared" si="261"/>
        <v>0.31606826721145964</v>
      </c>
      <c r="CB103" s="8">
        <v>907083</v>
      </c>
      <c r="CC103" s="8">
        <v>161030</v>
      </c>
      <c r="CD103" s="13">
        <f t="shared" si="262"/>
        <v>0.17752509968768018</v>
      </c>
      <c r="CE103" s="8">
        <v>217952</v>
      </c>
      <c r="CF103" s="8">
        <v>52239</v>
      </c>
      <c r="CG103" s="13">
        <f t="shared" si="263"/>
        <v>0.23968121421230362</v>
      </c>
      <c r="CH103" s="5">
        <v>56347</v>
      </c>
      <c r="CI103" s="5">
        <f>CH103*VLOOKUP(H103,'R-CPI-U-RS'!$A$44:$O$54,15,FALSE)</f>
        <v>65281.782314629258</v>
      </c>
      <c r="CJ103" s="5">
        <v>64622263</v>
      </c>
      <c r="CK103" s="5">
        <v>58989993</v>
      </c>
      <c r="CL103" s="9">
        <v>20215</v>
      </c>
      <c r="CM103" s="9">
        <v>9967</v>
      </c>
      <c r="CN103" s="9">
        <v>3813</v>
      </c>
      <c r="CO103" s="9">
        <v>2746</v>
      </c>
      <c r="CP103" s="9">
        <v>2200</v>
      </c>
      <c r="CQ103" s="9">
        <v>792</v>
      </c>
      <c r="CR103" s="9">
        <v>497</v>
      </c>
      <c r="CS103" s="9">
        <v>227</v>
      </c>
      <c r="CT103" s="20">
        <v>27178417000</v>
      </c>
      <c r="CU103" s="20">
        <f>CT103*VLOOKUP(H103,'R-CPI-U-RS'!$A$44:$P$54,16,FALSE)</f>
        <v>30589335566.382771</v>
      </c>
      <c r="CV103" s="9">
        <v>1931</v>
      </c>
      <c r="CW103" s="9">
        <v>753631</v>
      </c>
      <c r="CX103" s="9">
        <v>71821</v>
      </c>
      <c r="CY103" s="9">
        <v>48059</v>
      </c>
      <c r="CZ103" s="9">
        <v>34031</v>
      </c>
      <c r="DA103" s="11">
        <f t="shared" si="264"/>
        <v>0.83040895077032251</v>
      </c>
      <c r="DB103" s="11">
        <f t="shared" si="265"/>
        <v>7.9137935214017643E-2</v>
      </c>
      <c r="DC103" s="11">
        <f t="shared" si="266"/>
        <v>5.2955124941875965E-2</v>
      </c>
      <c r="DD103" s="11">
        <f t="shared" si="267"/>
        <v>3.7497989073783912E-2</v>
      </c>
      <c r="DE103" s="9">
        <v>425956</v>
      </c>
      <c r="DF103" s="9">
        <v>440109</v>
      </c>
      <c r="DG103" s="9">
        <v>5</v>
      </c>
      <c r="DH103" s="9">
        <v>6</v>
      </c>
      <c r="DI103" s="9">
        <v>2294</v>
      </c>
      <c r="DJ103" s="9">
        <v>10674</v>
      </c>
      <c r="DK103" s="9">
        <v>46004</v>
      </c>
      <c r="DL103" s="9">
        <v>22231</v>
      </c>
      <c r="DM103" s="9">
        <v>39853</v>
      </c>
      <c r="DN103" s="9">
        <v>13696</v>
      </c>
      <c r="DO103" s="9">
        <v>10025</v>
      </c>
      <c r="DP103" s="9">
        <v>36624</v>
      </c>
      <c r="DQ103" s="9">
        <v>5896</v>
      </c>
      <c r="DR103" s="9">
        <v>22078</v>
      </c>
      <c r="DS103" s="9">
        <v>15303</v>
      </c>
      <c r="DT103" s="9">
        <v>30574</v>
      </c>
      <c r="DU103" s="9">
        <v>24294</v>
      </c>
      <c r="DV103" s="9">
        <v>91391</v>
      </c>
      <c r="DW103" s="9">
        <v>4903</v>
      </c>
      <c r="DX103" s="9">
        <v>34569</v>
      </c>
      <c r="DY103" s="9">
        <v>15522</v>
      </c>
      <c r="DZ103" s="9">
        <v>14</v>
      </c>
      <c r="EA103" s="9">
        <f t="shared" si="336"/>
        <v>56689</v>
      </c>
      <c r="EB103" s="9">
        <f t="shared" si="337"/>
        <v>42520</v>
      </c>
      <c r="EC103" s="9">
        <f t="shared" si="338"/>
        <v>67955</v>
      </c>
      <c r="ED103" s="9">
        <f t="shared" si="339"/>
        <v>115685</v>
      </c>
      <c r="EE103" s="9">
        <f t="shared" si="340"/>
        <v>78074</v>
      </c>
      <c r="EF103" s="9">
        <f t="shared" si="341"/>
        <v>65033</v>
      </c>
      <c r="EG103" s="11">
        <f t="shared" si="342"/>
        <v>0.13308651597817614</v>
      </c>
      <c r="EH103" s="11">
        <f t="shared" si="343"/>
        <v>9.982251687967772E-2</v>
      </c>
      <c r="EI103" s="11">
        <f t="shared" si="344"/>
        <v>0.15953525716271164</v>
      </c>
      <c r="EJ103" s="11">
        <f t="shared" si="345"/>
        <v>0.2715890843185681</v>
      </c>
      <c r="EK103" s="11">
        <f t="shared" si="346"/>
        <v>0.18329123195823044</v>
      </c>
      <c r="EL103" s="11">
        <f t="shared" si="347"/>
        <v>0.15267539370263594</v>
      </c>
      <c r="EM103" s="9">
        <v>728614</v>
      </c>
      <c r="EN103" s="9">
        <v>472510</v>
      </c>
      <c r="EO103" s="14">
        <f t="shared" si="268"/>
        <v>0.64850524420337796</v>
      </c>
      <c r="EP103" s="9">
        <v>464765</v>
      </c>
      <c r="EQ103" s="9">
        <v>440109</v>
      </c>
      <c r="ER103" s="11">
        <f t="shared" si="218"/>
        <v>5.3050466364721958E-2</v>
      </c>
      <c r="ES103" s="9">
        <v>56460</v>
      </c>
      <c r="ET103" s="9">
        <v>618414</v>
      </c>
      <c r="EU103" s="9">
        <v>63028</v>
      </c>
      <c r="EV103" s="9">
        <v>174816</v>
      </c>
      <c r="EW103" s="9">
        <v>167361</v>
      </c>
      <c r="EX103" s="9">
        <v>78981</v>
      </c>
      <c r="EY103" s="9">
        <v>134228</v>
      </c>
      <c r="EZ103" s="13">
        <f t="shared" si="269"/>
        <v>0.10191877932905788</v>
      </c>
      <c r="FA103" s="13">
        <f t="shared" si="270"/>
        <v>0.28268441529460847</v>
      </c>
      <c r="FB103" s="13">
        <f t="shared" si="271"/>
        <v>0.27062938419893467</v>
      </c>
      <c r="FC103" s="13">
        <f t="shared" si="272"/>
        <v>0.12771541394599734</v>
      </c>
      <c r="FD103" s="13">
        <f t="shared" si="273"/>
        <v>0.21705200723140161</v>
      </c>
      <c r="FE103" s="13">
        <f t="shared" si="274"/>
        <v>0.34476742117739895</v>
      </c>
      <c r="FF103" s="9">
        <v>1724</v>
      </c>
      <c r="FG103" s="9">
        <v>43665</v>
      </c>
      <c r="FH103" s="9">
        <v>1229</v>
      </c>
      <c r="FI103" s="9">
        <v>12000</v>
      </c>
      <c r="FJ103" s="9">
        <v>595</v>
      </c>
      <c r="FK103" s="9">
        <f t="shared" si="219"/>
        <v>45389</v>
      </c>
      <c r="FL103" s="9">
        <f t="shared" si="220"/>
        <v>13229</v>
      </c>
      <c r="FM103" s="9">
        <f t="shared" si="221"/>
        <v>595</v>
      </c>
      <c r="FN103" s="9">
        <v>193926</v>
      </c>
      <c r="FO103" s="9">
        <v>142368</v>
      </c>
      <c r="FP103" s="9">
        <v>282981</v>
      </c>
      <c r="FQ103" s="9">
        <f t="shared" si="222"/>
        <v>51558</v>
      </c>
      <c r="FR103" s="8">
        <v>424090</v>
      </c>
      <c r="FS103" s="8">
        <v>34656</v>
      </c>
      <c r="FT103" s="13">
        <f t="shared" si="275"/>
        <v>8.1718503147916718E-2</v>
      </c>
      <c r="FU103" s="8">
        <v>389434</v>
      </c>
      <c r="FV103" s="8">
        <v>196132</v>
      </c>
      <c r="FW103" s="8">
        <v>193302</v>
      </c>
      <c r="FX103" s="13">
        <f t="shared" si="276"/>
        <v>0.50363347833008931</v>
      </c>
      <c r="FY103" s="13">
        <f t="shared" si="277"/>
        <v>0.49636652166991069</v>
      </c>
      <c r="FZ103" s="17">
        <v>43133</v>
      </c>
      <c r="GA103" s="17">
        <v>46490</v>
      </c>
      <c r="GB103" s="17">
        <v>92592</v>
      </c>
      <c r="GC103" s="17">
        <v>124221</v>
      </c>
      <c r="GD103" s="17">
        <v>117654</v>
      </c>
      <c r="GE103" s="13">
        <f t="shared" si="223"/>
        <v>0.10170718479568017</v>
      </c>
      <c r="GF103" s="13">
        <f t="shared" si="224"/>
        <v>0.10962295739111981</v>
      </c>
      <c r="GG103" s="13">
        <f t="shared" si="225"/>
        <v>0.21833101464311822</v>
      </c>
      <c r="GH103" s="13">
        <f t="shared" si="226"/>
        <v>0.29291188191185835</v>
      </c>
      <c r="GI103" s="13">
        <f t="shared" si="227"/>
        <v>0.27742696125822347</v>
      </c>
      <c r="GJ103">
        <v>1956</v>
      </c>
      <c r="GK103" s="8">
        <v>210983</v>
      </c>
      <c r="GL103" s="8">
        <v>97247</v>
      </c>
      <c r="GM103" s="8">
        <v>46320</v>
      </c>
      <c r="GN103" s="8">
        <v>67571</v>
      </c>
      <c r="GO103" s="8">
        <v>1969</v>
      </c>
      <c r="GP103" s="13">
        <f t="shared" si="278"/>
        <v>0.49749581456766251</v>
      </c>
      <c r="GQ103" s="13">
        <f t="shared" si="279"/>
        <v>0.22930745832252589</v>
      </c>
      <c r="GR103" s="13">
        <f t="shared" si="280"/>
        <v>0.10922209908274187</v>
      </c>
      <c r="GS103" s="13">
        <f t="shared" si="281"/>
        <v>0.15933174562003349</v>
      </c>
      <c r="GT103" s="13">
        <f t="shared" si="282"/>
        <v>4.6428824070362425E-3</v>
      </c>
      <c r="GU103" s="21">
        <v>226850.84887618199</v>
      </c>
      <c r="GV103" s="21">
        <f>GU103*VLOOKUP(H103,'R-CPI-U-RS'!$A$44:$O$54,15,FALSE)</f>
        <v>262821.93788886315</v>
      </c>
      <c r="GW103" s="9">
        <v>145</v>
      </c>
      <c r="GX103" s="9">
        <v>34</v>
      </c>
      <c r="GY103" s="9">
        <v>0</v>
      </c>
      <c r="GZ103" s="9">
        <v>192</v>
      </c>
      <c r="HA103" s="9">
        <f t="shared" si="228"/>
        <v>226</v>
      </c>
      <c r="HB103" s="8">
        <v>30523</v>
      </c>
      <c r="HC103" s="8">
        <v>156038</v>
      </c>
      <c r="HD103" s="8">
        <v>113650</v>
      </c>
      <c r="HE103" s="8">
        <v>84911</v>
      </c>
      <c r="HF103" s="8">
        <v>4312</v>
      </c>
      <c r="HG103" s="13">
        <f t="shared" si="283"/>
        <v>7.8377850932378784E-2</v>
      </c>
      <c r="HH103" s="13">
        <f t="shared" si="332"/>
        <v>0.40067893404273897</v>
      </c>
      <c r="HI103" s="13">
        <f t="shared" si="333"/>
        <v>0.29183378955098938</v>
      </c>
      <c r="HJ103" s="13">
        <f t="shared" si="334"/>
        <v>0.21803694592665251</v>
      </c>
      <c r="HK103" s="13">
        <f t="shared" si="335"/>
        <v>1.1072479547240353E-2</v>
      </c>
      <c r="HL103" s="5">
        <v>1023</v>
      </c>
      <c r="HM103" s="5">
        <f>HL103*VLOOKUP(H103,'R-CPI-U-RS'!$A$44:$O$54,15,FALSE)</f>
        <v>1185.2141783567135</v>
      </c>
      <c r="HN103" s="17">
        <v>33669</v>
      </c>
      <c r="HO103" s="17">
        <v>74162</v>
      </c>
      <c r="HP103" s="17">
        <v>40149</v>
      </c>
      <c r="HQ103" s="17">
        <v>18051</v>
      </c>
      <c r="HR103" s="17">
        <v>28186</v>
      </c>
      <c r="HS103" s="17">
        <v>1915</v>
      </c>
      <c r="HT103" s="13">
        <f t="shared" si="284"/>
        <v>0.17166500112169356</v>
      </c>
      <c r="HU103" s="13">
        <f t="shared" si="285"/>
        <v>0.3781228968245875</v>
      </c>
      <c r="HV103" s="13">
        <f t="shared" si="286"/>
        <v>0.20470397487406441</v>
      </c>
      <c r="HW103" s="13">
        <f t="shared" si="287"/>
        <v>9.2034956050007138E-2</v>
      </c>
      <c r="HX103" s="13">
        <f t="shared" si="288"/>
        <v>0.14370933860869212</v>
      </c>
      <c r="HY103" s="13">
        <f t="shared" si="289"/>
        <v>9.7638325209552755E-3</v>
      </c>
      <c r="HZ103" s="13">
        <v>0.185</v>
      </c>
      <c r="IA103" s="17">
        <v>7076</v>
      </c>
      <c r="IB103" s="17">
        <v>45839</v>
      </c>
      <c r="IC103" s="17">
        <v>43312</v>
      </c>
      <c r="ID103" s="17">
        <v>25959</v>
      </c>
      <c r="IE103" s="17">
        <v>61052</v>
      </c>
      <c r="IF103" s="17">
        <v>10064</v>
      </c>
      <c r="IG103" s="13">
        <f t="shared" si="290"/>
        <v>3.6605932685642155E-2</v>
      </c>
      <c r="IH103" s="13">
        <f t="shared" si="291"/>
        <v>0.23713670836307954</v>
      </c>
      <c r="II103" s="13">
        <f t="shared" si="292"/>
        <v>0.22406390001138116</v>
      </c>
      <c r="IJ103" s="13">
        <f t="shared" si="293"/>
        <v>0.13429245429431666</v>
      </c>
      <c r="IK103" s="13">
        <f t="shared" si="294"/>
        <v>0.31583739433632346</v>
      </c>
      <c r="IL103" s="13">
        <f t="shared" si="295"/>
        <v>5.2063610309257019E-2</v>
      </c>
      <c r="IM103" s="13">
        <v>0.28800000000000003</v>
      </c>
      <c r="IN103" s="17">
        <v>450921</v>
      </c>
      <c r="IO103" s="17">
        <v>313139</v>
      </c>
      <c r="IP103" s="17">
        <v>30426</v>
      </c>
      <c r="IQ103" s="17">
        <v>12975</v>
      </c>
      <c r="IR103" s="17">
        <v>12179</v>
      </c>
      <c r="IS103" s="17">
        <v>6969</v>
      </c>
      <c r="IT103" s="17">
        <v>75233</v>
      </c>
      <c r="IU103" s="13">
        <f t="shared" si="296"/>
        <v>0.69444315079581564</v>
      </c>
      <c r="IV103" s="13">
        <f t="shared" si="297"/>
        <v>6.7475234021036945E-2</v>
      </c>
      <c r="IW103" s="13">
        <f t="shared" si="298"/>
        <v>2.8774441642771129E-2</v>
      </c>
      <c r="IX103" s="13">
        <f t="shared" si="299"/>
        <v>2.7009165685341778E-2</v>
      </c>
      <c r="IY103" s="13">
        <f t="shared" si="300"/>
        <v>1.5455035360961232E-2</v>
      </c>
      <c r="IZ103" s="13">
        <f t="shared" si="301"/>
        <v>0.16684297249407323</v>
      </c>
      <c r="JA103" s="17">
        <v>450921</v>
      </c>
      <c r="JB103" s="17">
        <v>313139</v>
      </c>
      <c r="JC103" s="17">
        <v>30426</v>
      </c>
      <c r="JD103" s="17">
        <v>12975</v>
      </c>
      <c r="JE103" s="17">
        <v>14087</v>
      </c>
      <c r="JF103" s="17">
        <v>5061</v>
      </c>
      <c r="JG103" s="17">
        <v>75233</v>
      </c>
      <c r="JH103" s="13">
        <f t="shared" si="229"/>
        <v>0.69444315079581564</v>
      </c>
      <c r="JI103" s="13">
        <f t="shared" si="230"/>
        <v>6.7475234021036945E-2</v>
      </c>
      <c r="JJ103" s="13">
        <f t="shared" si="231"/>
        <v>2.8774441642771129E-2</v>
      </c>
      <c r="JK103" s="13">
        <f t="shared" si="232"/>
        <v>3.1240505543099567E-2</v>
      </c>
      <c r="JL103" s="13">
        <f t="shared" si="233"/>
        <v>1.1223695503203443E-2</v>
      </c>
      <c r="JM103" s="13">
        <f t="shared" si="234"/>
        <v>0.16684297249407323</v>
      </c>
      <c r="JN103" s="1">
        <v>85</v>
      </c>
      <c r="JO103" s="1">
        <v>48</v>
      </c>
      <c r="JP103" s="1">
        <v>17</v>
      </c>
      <c r="JQ103" s="1">
        <v>18</v>
      </c>
      <c r="JR103" s="1">
        <v>2</v>
      </c>
      <c r="JS103" s="1">
        <v>0</v>
      </c>
      <c r="JT103" s="11">
        <f t="shared" si="235"/>
        <v>0.56470588235294117</v>
      </c>
      <c r="JU103" s="11">
        <f t="shared" si="236"/>
        <v>0.2</v>
      </c>
      <c r="JV103" s="11">
        <f t="shared" si="237"/>
        <v>0.21176470588235294</v>
      </c>
      <c r="JW103" s="11">
        <f t="shared" si="238"/>
        <v>2.3529411764705882E-2</v>
      </c>
      <c r="JX103" s="11">
        <f t="shared" si="239"/>
        <v>0</v>
      </c>
      <c r="JY103" s="29">
        <f>(JN103/J103)*100000</f>
        <v>9.1944673104236063</v>
      </c>
      <c r="JZ103" s="9">
        <v>15728839</v>
      </c>
      <c r="KA103" s="9"/>
      <c r="KB103" s="9">
        <v>269581</v>
      </c>
      <c r="KC103" s="9"/>
      <c r="KD103" s="9"/>
      <c r="KE103" s="9"/>
      <c r="KF103" s="9"/>
      <c r="KG103" s="9">
        <v>0</v>
      </c>
      <c r="KH103" s="9">
        <f t="shared" si="240"/>
        <v>0</v>
      </c>
      <c r="KI103" s="9">
        <f t="shared" si="241"/>
        <v>269581</v>
      </c>
      <c r="KJ103" s="9">
        <f t="shared" si="242"/>
        <v>15998420</v>
      </c>
      <c r="KK103" t="e">
        <v>#N/A</v>
      </c>
      <c r="KL103" s="8" t="e">
        <v>#N/A</v>
      </c>
      <c r="KM103" s="8" t="e">
        <v>#N/A</v>
      </c>
      <c r="KN103" s="8" t="e">
        <v>#N/A</v>
      </c>
      <c r="KO103" s="8">
        <v>363765</v>
      </c>
      <c r="KP103" s="8">
        <v>100824</v>
      </c>
      <c r="KQ103" s="8">
        <v>170255</v>
      </c>
      <c r="KR103" s="8">
        <v>81622</v>
      </c>
      <c r="KS103" s="8">
        <v>11064</v>
      </c>
      <c r="KT103" s="13">
        <f t="shared" si="302"/>
        <v>0.27716795183703763</v>
      </c>
      <c r="KU103" s="13">
        <f t="shared" si="303"/>
        <v>0.46803568237735899</v>
      </c>
      <c r="KV103" s="13">
        <f t="shared" si="304"/>
        <v>0.22438112517696865</v>
      </c>
      <c r="KW103" s="13">
        <f t="shared" si="305"/>
        <v>3.0415240608634694E-2</v>
      </c>
      <c r="KX103" s="17">
        <v>7773970</v>
      </c>
      <c r="KY103" s="15">
        <f t="shared" si="306"/>
        <v>21.370857559138454</v>
      </c>
      <c r="KZ103" s="8">
        <v>435309</v>
      </c>
      <c r="LA103" s="8">
        <v>22635</v>
      </c>
      <c r="LB103" s="8">
        <v>131245</v>
      </c>
      <c r="LC103" s="8">
        <v>191861</v>
      </c>
      <c r="LD103" s="8">
        <v>66584</v>
      </c>
      <c r="LE103" s="8">
        <v>22984</v>
      </c>
      <c r="LF103" s="13">
        <f t="shared" si="307"/>
        <v>5.1997546570367259E-2</v>
      </c>
      <c r="LG103" s="13">
        <f t="shared" si="308"/>
        <v>0.30149847579535455</v>
      </c>
      <c r="LH103" s="13">
        <f t="shared" si="309"/>
        <v>0.44074668798485672</v>
      </c>
      <c r="LI103" s="13">
        <f t="shared" si="310"/>
        <v>0.15295801373277373</v>
      </c>
      <c r="LJ103" s="13">
        <f t="shared" si="311"/>
        <v>5.2799275916647716E-2</v>
      </c>
      <c r="LK103" s="17" t="e">
        <v>#N/A</v>
      </c>
      <c r="LL103" s="17" t="e">
        <v>#N/A</v>
      </c>
      <c r="LM103" s="13" t="e">
        <f t="shared" si="348"/>
        <v>#N/A</v>
      </c>
      <c r="LN103" s="27" t="e">
        <v>#N/A</v>
      </c>
      <c r="LO103" s="27" t="e">
        <v>#N/A</v>
      </c>
      <c r="LP103" s="27" t="e">
        <v>#N/A</v>
      </c>
      <c r="LQ103" s="27" t="e">
        <v>#N/A</v>
      </c>
      <c r="LR103" s="27" t="e">
        <v>#N/A</v>
      </c>
      <c r="LS103" s="11" t="e">
        <f t="shared" si="312"/>
        <v>#N/A</v>
      </c>
      <c r="LT103" s="11" t="e">
        <f t="shared" si="313"/>
        <v>#N/A</v>
      </c>
      <c r="LU103" s="11" t="e">
        <f t="shared" si="314"/>
        <v>#N/A</v>
      </c>
      <c r="LV103" s="11" t="e">
        <f t="shared" si="315"/>
        <v>#N/A</v>
      </c>
      <c r="LW103" s="11" t="e">
        <f t="shared" si="316"/>
        <v>#N/A</v>
      </c>
      <c r="LX103" s="25" t="e">
        <v>#N/A</v>
      </c>
      <c r="LY103" s="25" t="e">
        <v>#N/A</v>
      </c>
      <c r="LZ103" s="25" t="e">
        <v>#N/A</v>
      </c>
      <c r="MA103" s="25" t="e">
        <v>#N/A</v>
      </c>
      <c r="MB103" s="22" t="e">
        <v>#N/A</v>
      </c>
      <c r="MC103" s="22" t="e">
        <v>#N/A</v>
      </c>
      <c r="MD103" s="1">
        <v>365</v>
      </c>
      <c r="ME103" s="1">
        <v>162</v>
      </c>
      <c r="MF103" s="1">
        <v>196</v>
      </c>
      <c r="MG103" s="1">
        <v>7</v>
      </c>
      <c r="MH103" s="1">
        <v>0</v>
      </c>
      <c r="MI103" s="1">
        <v>0</v>
      </c>
      <c r="MJ103" s="11">
        <f t="shared" si="243"/>
        <v>0.44383561643835617</v>
      </c>
      <c r="MK103" s="11">
        <f t="shared" si="244"/>
        <v>0.53698630136986303</v>
      </c>
      <c r="ML103" s="11">
        <f t="shared" si="245"/>
        <v>1.9178082191780823E-2</v>
      </c>
      <c r="MM103" s="11">
        <f t="shared" si="246"/>
        <v>0</v>
      </c>
      <c r="MN103" s="11">
        <f t="shared" si="247"/>
        <v>0</v>
      </c>
      <c r="MO103" s="26" t="e">
        <v>#N/A</v>
      </c>
      <c r="MP103" s="26" t="e">
        <v>#N/A</v>
      </c>
      <c r="MQ103" s="26" t="e">
        <v>#N/A</v>
      </c>
      <c r="MR103" s="26" t="e">
        <v>#N/A</v>
      </c>
      <c r="MS103" s="9">
        <v>608037.38191338105</v>
      </c>
      <c r="MT103" s="9">
        <v>2465.4331000000002</v>
      </c>
      <c r="MU103" s="9">
        <v>40175</v>
      </c>
      <c r="MV103" s="9">
        <v>991900.35308399994</v>
      </c>
      <c r="MW103" s="9">
        <v>1642578.1680973801</v>
      </c>
      <c r="MX103" s="13">
        <v>5.5999999999999994E-2</v>
      </c>
      <c r="MY103" s="13">
        <v>0.115</v>
      </c>
      <c r="MZ103" s="13">
        <v>0.16899999999999998</v>
      </c>
      <c r="NA103" s="13">
        <v>0.106</v>
      </c>
      <c r="NB103" s="13">
        <v>0.375</v>
      </c>
      <c r="NC103" s="8">
        <v>1633</v>
      </c>
      <c r="ND103" s="8">
        <v>2539</v>
      </c>
      <c r="NE103" s="8">
        <v>592</v>
      </c>
      <c r="NF103" s="8">
        <v>1494</v>
      </c>
      <c r="NG103" s="8">
        <v>3254</v>
      </c>
      <c r="NH103" s="38">
        <f t="shared" si="248"/>
        <v>0.17167788057190916</v>
      </c>
      <c r="NI103" s="38">
        <f t="shared" si="249"/>
        <v>0.26692598822539948</v>
      </c>
      <c r="NJ103" s="38">
        <f t="shared" si="250"/>
        <v>6.2237174095878887E-2</v>
      </c>
      <c r="NK103" s="38">
        <f t="shared" si="251"/>
        <v>0.15706476030277544</v>
      </c>
      <c r="NL103" s="38">
        <f t="shared" si="252"/>
        <v>0.34209419680403702</v>
      </c>
      <c r="NM103" s="8">
        <v>919488</v>
      </c>
      <c r="NN103" s="8">
        <v>116580</v>
      </c>
      <c r="NO103" s="11">
        <f t="shared" si="253"/>
        <v>0.12678795155564837</v>
      </c>
      <c r="NP103" s="13">
        <v>0.223</v>
      </c>
      <c r="NQ103" s="13">
        <v>0.221</v>
      </c>
      <c r="NR103" s="13" t="e">
        <v>#N/A</v>
      </c>
      <c r="NS103" s="9">
        <v>715</v>
      </c>
      <c r="NT103" s="39">
        <v>77.042519999999996</v>
      </c>
      <c r="NU103" s="8">
        <v>3088</v>
      </c>
      <c r="NV103" s="16">
        <v>326.76695000000001</v>
      </c>
      <c r="NW103" s="8" t="e">
        <v>#N/A</v>
      </c>
      <c r="NX103" s="25" t="e">
        <v>#N/A</v>
      </c>
      <c r="NY103" s="39" t="e">
        <v>#N/A</v>
      </c>
    </row>
    <row r="104" spans="1:389" x14ac:dyDescent="0.25">
      <c r="A104" s="3" t="s">
        <v>53</v>
      </c>
      <c r="B104" s="3" t="s">
        <v>8</v>
      </c>
      <c r="C104" s="3" t="s">
        <v>84</v>
      </c>
      <c r="D104" s="3" t="s">
        <v>100</v>
      </c>
      <c r="E104" s="3" t="s">
        <v>8</v>
      </c>
      <c r="F104" s="3" t="s">
        <v>31</v>
      </c>
      <c r="G104" s="3">
        <v>55079</v>
      </c>
      <c r="H104" s="3">
        <v>2022</v>
      </c>
      <c r="I104" s="3" t="str">
        <f t="shared" si="216"/>
        <v>Sum of 2022</v>
      </c>
      <c r="J104" s="8">
        <v>921977</v>
      </c>
      <c r="K104" s="8">
        <v>918661</v>
      </c>
      <c r="L104" s="8">
        <v>216232</v>
      </c>
      <c r="M104" s="8">
        <v>235980</v>
      </c>
      <c r="N104" s="8">
        <v>329725</v>
      </c>
      <c r="O104" s="8">
        <v>136724</v>
      </c>
      <c r="P104" s="13">
        <f t="shared" si="254"/>
        <v>0.2353773590040287</v>
      </c>
      <c r="Q104" s="13">
        <f t="shared" si="255"/>
        <v>0.25687386315517913</v>
      </c>
      <c r="R104" s="13">
        <f t="shared" si="256"/>
        <v>0.35891912250547264</v>
      </c>
      <c r="S104" s="13">
        <f t="shared" si="257"/>
        <v>0.14882965533531956</v>
      </c>
      <c r="T104" s="15">
        <v>35.5</v>
      </c>
      <c r="U104" s="15">
        <v>34.5</v>
      </c>
      <c r="V104" s="15">
        <v>36.4</v>
      </c>
      <c r="W104" s="17">
        <v>445183</v>
      </c>
      <c r="X104" s="17">
        <v>229740</v>
      </c>
      <c r="Y104" s="17">
        <v>47567</v>
      </c>
      <c r="Z104" s="17">
        <v>6198</v>
      </c>
      <c r="AA104" s="17">
        <v>37506</v>
      </c>
      <c r="AB104" s="17">
        <v>152467</v>
      </c>
      <c r="AC104" s="17">
        <v>473478</v>
      </c>
      <c r="AD104" s="13">
        <f t="shared" ref="AD104:AD128" si="349">W104/$K104</f>
        <v>0.48459986872197686</v>
      </c>
      <c r="AE104" s="13">
        <f t="shared" ref="AE104:AE128" si="350">X104/$K104</f>
        <v>0.25008136842643802</v>
      </c>
      <c r="AF104" s="13">
        <f t="shared" ref="AF104:AF128" si="351">Y104/$K104</f>
        <v>5.1778621275965782E-2</v>
      </c>
      <c r="AG104" s="13">
        <f t="shared" ref="AG104:AG128" si="352">Z104/$K104</f>
        <v>6.746776014220697E-3</v>
      </c>
      <c r="AH104" s="13">
        <f t="shared" ref="AH104:AH128" si="353">AA104/$K104</f>
        <v>4.0826812066692718E-2</v>
      </c>
      <c r="AI104" s="13">
        <f t="shared" ref="AI104:AI128" si="354">AB104/$K104</f>
        <v>0.16596655349470588</v>
      </c>
      <c r="AJ104" s="13">
        <f t="shared" ref="AJ104:AJ128" si="355">AC104/$K104</f>
        <v>0.51540013127802309</v>
      </c>
      <c r="AK104" s="17">
        <v>388440</v>
      </c>
      <c r="AL104" s="17">
        <v>147830</v>
      </c>
      <c r="AM104" s="17">
        <v>118527</v>
      </c>
      <c r="AN104" s="17">
        <v>57083</v>
      </c>
      <c r="AO104" s="17">
        <v>65000</v>
      </c>
      <c r="AP104" s="13">
        <f t="shared" si="258"/>
        <v>0.38057357635670891</v>
      </c>
      <c r="AQ104" s="13">
        <f t="shared" si="317"/>
        <v>0.3051359283286994</v>
      </c>
      <c r="AR104" s="13">
        <f t="shared" si="318"/>
        <v>0.146954484605087</v>
      </c>
      <c r="AS104" s="13">
        <f t="shared" si="319"/>
        <v>0.16733601070950468</v>
      </c>
      <c r="AT104" s="19">
        <v>2.3199999999999998</v>
      </c>
      <c r="AU104" s="17">
        <v>858968</v>
      </c>
      <c r="AV104" s="17">
        <v>701085</v>
      </c>
      <c r="AW104" s="17">
        <v>99591</v>
      </c>
      <c r="AX104" s="17">
        <v>22124</v>
      </c>
      <c r="AY104" s="17">
        <v>26994</v>
      </c>
      <c r="AZ104" s="17">
        <v>9174</v>
      </c>
      <c r="BA104" s="13">
        <f t="shared" si="320"/>
        <v>0.81619454973875627</v>
      </c>
      <c r="BB104" s="13">
        <f t="shared" si="321"/>
        <v>0.11594261951551164</v>
      </c>
      <c r="BC104" s="13">
        <f t="shared" si="322"/>
        <v>2.5756489182367677E-2</v>
      </c>
      <c r="BD104" s="13">
        <f t="shared" si="323"/>
        <v>3.1426083393094967E-2</v>
      </c>
      <c r="BE104" s="13">
        <f t="shared" si="324"/>
        <v>1.0680258170269439E-2</v>
      </c>
      <c r="BF104" s="13">
        <f t="shared" si="210"/>
        <v>0.18380545026124373</v>
      </c>
      <c r="BG104" s="17">
        <v>909024</v>
      </c>
      <c r="BH104" s="17">
        <v>779753</v>
      </c>
      <c r="BI104" s="17">
        <v>87897</v>
      </c>
      <c r="BJ104" s="17">
        <v>19005</v>
      </c>
      <c r="BK104" s="17">
        <v>17873</v>
      </c>
      <c r="BL104" s="17">
        <v>4496</v>
      </c>
      <c r="BM104" s="13">
        <f t="shared" si="259"/>
        <v>0.85779143344950193</v>
      </c>
      <c r="BN104" s="13">
        <f t="shared" si="325"/>
        <v>9.6693816664906534E-2</v>
      </c>
      <c r="BO104" s="13">
        <f t="shared" si="326"/>
        <v>2.0907038758052592E-2</v>
      </c>
      <c r="BP104" s="13">
        <f t="shared" si="327"/>
        <v>1.9661747104586898E-2</v>
      </c>
      <c r="BQ104" s="13">
        <f t="shared" si="328"/>
        <v>4.9459640229520896E-3</v>
      </c>
      <c r="BR104" s="13">
        <f t="shared" si="217"/>
        <v>0.1422085665504981</v>
      </c>
      <c r="BS104" s="17">
        <v>614666</v>
      </c>
      <c r="BT104" s="17">
        <v>195450</v>
      </c>
      <c r="BU104" s="17">
        <v>18692</v>
      </c>
      <c r="BV104" s="17">
        <v>89853</v>
      </c>
      <c r="BW104" s="13">
        <f t="shared" si="260"/>
        <v>0.66908903284236509</v>
      </c>
      <c r="BX104" s="13">
        <f t="shared" si="329"/>
        <v>0.21275530364301956</v>
      </c>
      <c r="BY104" s="13">
        <f t="shared" si="330"/>
        <v>2.0347005043209628E-2</v>
      </c>
      <c r="BZ104" s="13">
        <f t="shared" si="331"/>
        <v>9.7808658471405671E-2</v>
      </c>
      <c r="CA104" s="13">
        <f t="shared" si="261"/>
        <v>0.33091096715763485</v>
      </c>
      <c r="CB104" s="8">
        <v>902324</v>
      </c>
      <c r="CC104" s="8">
        <v>154242</v>
      </c>
      <c r="CD104" s="13">
        <f t="shared" si="262"/>
        <v>0.17093859855218302</v>
      </c>
      <c r="CE104" s="8">
        <v>214706</v>
      </c>
      <c r="CF104" s="8">
        <v>48090</v>
      </c>
      <c r="CG104" s="13">
        <f t="shared" si="263"/>
        <v>0.22398069918865798</v>
      </c>
      <c r="CH104" s="5">
        <v>58214</v>
      </c>
      <c r="CI104" s="5">
        <f>CH104*VLOOKUP(H104,'R-CPI-U-RS'!$A$44:$O$54,15,FALSE)</f>
        <v>62396.234067207413</v>
      </c>
      <c r="CJ104" s="5">
        <v>69979415</v>
      </c>
      <c r="CK104" s="5">
        <v>60656631</v>
      </c>
      <c r="CL104" s="9">
        <v>20354</v>
      </c>
      <c r="CM104" s="9">
        <v>10014</v>
      </c>
      <c r="CN104" s="9">
        <v>3766</v>
      </c>
      <c r="CO104" s="9">
        <v>2712</v>
      </c>
      <c r="CP104" s="9">
        <v>2294</v>
      </c>
      <c r="CQ104" s="9">
        <v>841</v>
      </c>
      <c r="CR104" s="9">
        <v>533</v>
      </c>
      <c r="CS104" s="9">
        <v>221</v>
      </c>
      <c r="CT104" s="20">
        <v>29187954000</v>
      </c>
      <c r="CU104" s="20">
        <f>CT104*VLOOKUP(H104,'R-CPI-U-RS'!$A$44:$P$54,16,FALSE)</f>
        <v>30391999379.374275</v>
      </c>
      <c r="CV104" s="9">
        <v>1968</v>
      </c>
      <c r="CW104" s="9">
        <v>746699</v>
      </c>
      <c r="CX104" s="9">
        <v>92132</v>
      </c>
      <c r="CY104" s="9">
        <v>31791</v>
      </c>
      <c r="CZ104" s="9">
        <v>29639</v>
      </c>
      <c r="DA104" s="11">
        <f t="shared" si="264"/>
        <v>0.82942502229908877</v>
      </c>
      <c r="DB104" s="11">
        <f t="shared" si="265"/>
        <v>0.10233921051783872</v>
      </c>
      <c r="DC104" s="11">
        <f t="shared" si="266"/>
        <v>3.5313092536497746E-2</v>
      </c>
      <c r="DD104" s="11">
        <f t="shared" si="267"/>
        <v>3.2922674646574716E-2</v>
      </c>
      <c r="DE104" s="9">
        <v>430426</v>
      </c>
      <c r="DF104" s="9">
        <v>442381</v>
      </c>
      <c r="DG104" s="9">
        <v>4</v>
      </c>
      <c r="DH104" s="9">
        <v>6</v>
      </c>
      <c r="DI104" s="9">
        <v>2197</v>
      </c>
      <c r="DJ104" s="9">
        <v>11465</v>
      </c>
      <c r="DK104" s="9">
        <v>45777</v>
      </c>
      <c r="DL104" s="9">
        <v>21710</v>
      </c>
      <c r="DM104" s="9">
        <v>40031</v>
      </c>
      <c r="DN104" s="9">
        <v>14150</v>
      </c>
      <c r="DO104" s="9">
        <v>10522</v>
      </c>
      <c r="DP104" s="9">
        <v>25962</v>
      </c>
      <c r="DQ104" s="9">
        <v>6122</v>
      </c>
      <c r="DR104" s="9">
        <v>22517</v>
      </c>
      <c r="DS104" s="9">
        <v>15962</v>
      </c>
      <c r="DT104" s="9">
        <v>33128</v>
      </c>
      <c r="DU104" s="9">
        <v>25576</v>
      </c>
      <c r="DV104" s="9">
        <v>91143</v>
      </c>
      <c r="DW104" s="9">
        <v>7713</v>
      </c>
      <c r="DX104" s="9">
        <v>40144</v>
      </c>
      <c r="DY104" s="9">
        <v>16264</v>
      </c>
      <c r="DZ104" s="9">
        <v>33</v>
      </c>
      <c r="EA104" s="9">
        <f t="shared" si="336"/>
        <v>57252</v>
      </c>
      <c r="EB104" s="9">
        <f t="shared" si="337"/>
        <v>32084</v>
      </c>
      <c r="EC104" s="9">
        <f t="shared" si="338"/>
        <v>71607</v>
      </c>
      <c r="ED104" s="9">
        <f t="shared" si="339"/>
        <v>116719</v>
      </c>
      <c r="EE104" s="9">
        <f t="shared" si="340"/>
        <v>78088</v>
      </c>
      <c r="EF104" s="9">
        <f t="shared" si="341"/>
        <v>74676</v>
      </c>
      <c r="EG104" s="11">
        <f t="shared" si="342"/>
        <v>0.13301241096030444</v>
      </c>
      <c r="EH104" s="11">
        <f t="shared" si="343"/>
        <v>7.454010677793628E-2</v>
      </c>
      <c r="EI104" s="11">
        <f t="shared" si="344"/>
        <v>0.16636309144893663</v>
      </c>
      <c r="EJ104" s="11">
        <f t="shared" si="345"/>
        <v>0.27117088651707844</v>
      </c>
      <c r="EK104" s="11">
        <f t="shared" si="346"/>
        <v>0.18142026736303105</v>
      </c>
      <c r="EL104" s="11">
        <f t="shared" si="347"/>
        <v>0.17349323693271318</v>
      </c>
      <c r="EM104" s="9">
        <v>726918</v>
      </c>
      <c r="EN104" s="9">
        <v>475171</v>
      </c>
      <c r="EO104" s="14">
        <f t="shared" si="268"/>
        <v>0.65367895691123346</v>
      </c>
      <c r="EP104" s="9">
        <v>458523</v>
      </c>
      <c r="EQ104" s="9">
        <v>442381</v>
      </c>
      <c r="ER104" s="11">
        <f t="shared" si="218"/>
        <v>3.5204340894567997E-2</v>
      </c>
      <c r="ES104" s="9">
        <v>60305</v>
      </c>
      <c r="ET104" s="9">
        <v>613220</v>
      </c>
      <c r="EU104" s="9">
        <v>60658</v>
      </c>
      <c r="EV104" s="9">
        <v>167741</v>
      </c>
      <c r="EW104" s="9">
        <v>173612</v>
      </c>
      <c r="EX104" s="9">
        <v>80628</v>
      </c>
      <c r="EY104" s="9">
        <v>130581</v>
      </c>
      <c r="EZ104" s="13">
        <f t="shared" si="269"/>
        <v>9.891719122011676E-2</v>
      </c>
      <c r="FA104" s="13">
        <f t="shared" si="270"/>
        <v>0.27354130654577474</v>
      </c>
      <c r="FB104" s="13">
        <f t="shared" si="271"/>
        <v>0.28311535827272433</v>
      </c>
      <c r="FC104" s="13">
        <f t="shared" si="272"/>
        <v>0.13148299142232803</v>
      </c>
      <c r="FD104" s="13">
        <f t="shared" si="273"/>
        <v>0.21294315253905613</v>
      </c>
      <c r="FE104" s="13">
        <f t="shared" si="274"/>
        <v>0.34442614396138416</v>
      </c>
      <c r="FF104" s="9">
        <v>1698</v>
      </c>
      <c r="FG104" s="9">
        <v>41960</v>
      </c>
      <c r="FH104" s="9">
        <v>1043</v>
      </c>
      <c r="FI104" s="9">
        <v>12272</v>
      </c>
      <c r="FJ104" s="9">
        <v>567</v>
      </c>
      <c r="FK104" s="9">
        <f t="shared" si="219"/>
        <v>43658</v>
      </c>
      <c r="FL104" s="9">
        <f t="shared" si="220"/>
        <v>13315</v>
      </c>
      <c r="FM104" s="9">
        <f t="shared" si="221"/>
        <v>567</v>
      </c>
      <c r="FN104" s="9">
        <v>197630</v>
      </c>
      <c r="FO104" s="9">
        <v>150348</v>
      </c>
      <c r="FP104" s="9">
        <v>297283</v>
      </c>
      <c r="FQ104" s="9">
        <f t="shared" si="222"/>
        <v>47282</v>
      </c>
      <c r="FR104" s="8">
        <v>423702</v>
      </c>
      <c r="FS104" s="8">
        <v>35262</v>
      </c>
      <c r="FT104" s="13">
        <f t="shared" si="275"/>
        <v>8.3223586388546669E-2</v>
      </c>
      <c r="FU104" s="8">
        <v>388440</v>
      </c>
      <c r="FV104" s="8">
        <v>190955</v>
      </c>
      <c r="FW104" s="8">
        <v>197485</v>
      </c>
      <c r="FX104" s="13">
        <f t="shared" si="276"/>
        <v>0.49159458346205331</v>
      </c>
      <c r="FY104" s="13">
        <f t="shared" si="277"/>
        <v>0.50840541653794669</v>
      </c>
      <c r="FZ104" s="17">
        <v>43499</v>
      </c>
      <c r="GA104" s="17">
        <v>43594</v>
      </c>
      <c r="GB104" s="17">
        <v>94641</v>
      </c>
      <c r="GC104" s="17">
        <v>118788</v>
      </c>
      <c r="GD104" s="17">
        <v>123180</v>
      </c>
      <c r="GE104" s="13">
        <f t="shared" si="223"/>
        <v>0.1026641365865632</v>
      </c>
      <c r="GF104" s="13">
        <f t="shared" si="224"/>
        <v>0.10288835077483703</v>
      </c>
      <c r="GG104" s="13">
        <f t="shared" si="225"/>
        <v>0.22336689465709389</v>
      </c>
      <c r="GH104" s="13">
        <f t="shared" si="226"/>
        <v>0.28035742101760197</v>
      </c>
      <c r="GI104" s="13">
        <f t="shared" si="227"/>
        <v>0.29072319696390386</v>
      </c>
      <c r="GJ104">
        <v>1956</v>
      </c>
      <c r="GK104" s="8">
        <v>209491</v>
      </c>
      <c r="GL104" s="8">
        <v>96625</v>
      </c>
      <c r="GM104" s="8">
        <v>42585</v>
      </c>
      <c r="GN104" s="8">
        <v>72798</v>
      </c>
      <c r="GO104" s="8">
        <v>2203</v>
      </c>
      <c r="GP104" s="13">
        <f t="shared" si="278"/>
        <v>0.49443004753340791</v>
      </c>
      <c r="GQ104" s="13">
        <f t="shared" si="279"/>
        <v>0.22804943096799166</v>
      </c>
      <c r="GR104" s="13">
        <f t="shared" si="280"/>
        <v>0.10050696008043389</v>
      </c>
      <c r="GS104" s="13">
        <f t="shared" si="281"/>
        <v>0.17181415239956385</v>
      </c>
      <c r="GT104" s="13">
        <f t="shared" si="282"/>
        <v>5.199409018602697E-3</v>
      </c>
      <c r="GU104" s="21">
        <v>244276.700266414</v>
      </c>
      <c r="GV104" s="21">
        <f>GU104*VLOOKUP(H104,'R-CPI-U-RS'!$A$44:$O$54,15,FALSE)</f>
        <v>261826.12716852021</v>
      </c>
      <c r="GW104" s="9">
        <v>186</v>
      </c>
      <c r="GX104" s="9">
        <v>78</v>
      </c>
      <c r="GY104" s="9">
        <v>4</v>
      </c>
      <c r="GZ104" s="9">
        <v>769</v>
      </c>
      <c r="HA104" s="9">
        <f t="shared" si="228"/>
        <v>851</v>
      </c>
      <c r="HB104" s="8">
        <v>27514</v>
      </c>
      <c r="HC104" s="8">
        <v>139903</v>
      </c>
      <c r="HD104" s="8">
        <v>115754</v>
      </c>
      <c r="HE104" s="8">
        <v>100689</v>
      </c>
      <c r="HF104" s="8">
        <v>4580</v>
      </c>
      <c r="HG104" s="13">
        <f t="shared" si="283"/>
        <v>7.0832046133250948E-2</v>
      </c>
      <c r="HH104" s="13">
        <f t="shared" si="332"/>
        <v>0.36016630625064361</v>
      </c>
      <c r="HI104" s="13">
        <f t="shared" si="333"/>
        <v>0.29799711667181544</v>
      </c>
      <c r="HJ104" s="13">
        <f t="shared" si="334"/>
        <v>0.25921377818968183</v>
      </c>
      <c r="HK104" s="13">
        <f t="shared" si="335"/>
        <v>1.1790752754608176E-2</v>
      </c>
      <c r="HL104" s="5">
        <v>1093</v>
      </c>
      <c r="HM104" s="5">
        <f>HL104*VLOOKUP(H104,'R-CPI-U-RS'!$A$44:$O$54,15,FALSE)</f>
        <v>1171.523754345307</v>
      </c>
      <c r="HN104" s="17">
        <v>34514</v>
      </c>
      <c r="HO104" s="17">
        <v>70176</v>
      </c>
      <c r="HP104" s="17">
        <v>40400</v>
      </c>
      <c r="HQ104" s="17">
        <v>18595</v>
      </c>
      <c r="HR104" s="17">
        <v>25030</v>
      </c>
      <c r="HS104" s="17">
        <v>2240</v>
      </c>
      <c r="HT104" s="13">
        <f t="shared" si="284"/>
        <v>0.18074415438192246</v>
      </c>
      <c r="HU104" s="13">
        <f t="shared" si="285"/>
        <v>0.3675001963813464</v>
      </c>
      <c r="HV104" s="13">
        <f t="shared" si="286"/>
        <v>0.21156817051137702</v>
      </c>
      <c r="HW104" s="13">
        <f t="shared" si="287"/>
        <v>9.7378963630174648E-2</v>
      </c>
      <c r="HX104" s="13">
        <f t="shared" si="288"/>
        <v>0.13107800267078631</v>
      </c>
      <c r="HY104" s="13">
        <f t="shared" si="289"/>
        <v>1.1730512424393182E-2</v>
      </c>
      <c r="HZ104" s="13">
        <v>0.185</v>
      </c>
      <c r="IA104" s="17">
        <v>6896</v>
      </c>
      <c r="IB104" s="17">
        <v>40772</v>
      </c>
      <c r="IC104" s="17">
        <v>44822</v>
      </c>
      <c r="ID104" s="17">
        <v>28317</v>
      </c>
      <c r="IE104" s="17">
        <v>67744</v>
      </c>
      <c r="IF104" s="17">
        <v>8934</v>
      </c>
      <c r="IG104" s="13">
        <f t="shared" si="290"/>
        <v>3.4919107780337751E-2</v>
      </c>
      <c r="IH104" s="13">
        <f t="shared" si="291"/>
        <v>0.2064561865458136</v>
      </c>
      <c r="II104" s="13">
        <f t="shared" si="292"/>
        <v>0.22696407322075093</v>
      </c>
      <c r="IJ104" s="13">
        <f t="shared" si="293"/>
        <v>0.14338810542572852</v>
      </c>
      <c r="IK104" s="13">
        <f t="shared" si="294"/>
        <v>0.34303364812517406</v>
      </c>
      <c r="IL104" s="13">
        <f t="shared" si="295"/>
        <v>4.5238878902195107E-2</v>
      </c>
      <c r="IM104" s="13">
        <v>0.30599999999999999</v>
      </c>
      <c r="IN104" s="17">
        <v>463712</v>
      </c>
      <c r="IO104" s="17">
        <v>326733</v>
      </c>
      <c r="IP104" s="17">
        <v>39255</v>
      </c>
      <c r="IQ104" s="17">
        <v>13086</v>
      </c>
      <c r="IR104" s="17">
        <v>14244</v>
      </c>
      <c r="IS104" s="17">
        <v>6993</v>
      </c>
      <c r="IT104" s="17">
        <v>63401</v>
      </c>
      <c r="IU104" s="13">
        <f t="shared" si="296"/>
        <v>0.70460328824787799</v>
      </c>
      <c r="IV104" s="13">
        <f t="shared" si="297"/>
        <v>8.4653836864260576E-2</v>
      </c>
      <c r="IW104" s="13">
        <f t="shared" si="298"/>
        <v>2.8220102132358014E-2</v>
      </c>
      <c r="IX104" s="13">
        <f t="shared" si="299"/>
        <v>3.0717341798357601E-2</v>
      </c>
      <c r="IY104" s="13">
        <f t="shared" si="300"/>
        <v>1.5080480988199573E-2</v>
      </c>
      <c r="IZ104" s="13">
        <f t="shared" si="301"/>
        <v>0.13672494996894624</v>
      </c>
      <c r="JA104" s="17">
        <v>463712</v>
      </c>
      <c r="JB104" s="17">
        <v>326733</v>
      </c>
      <c r="JC104" s="17">
        <v>39255</v>
      </c>
      <c r="JD104" s="17">
        <v>13086</v>
      </c>
      <c r="JE104" s="17">
        <v>16481</v>
      </c>
      <c r="JF104" s="17">
        <v>4756</v>
      </c>
      <c r="JG104" s="17">
        <v>63401</v>
      </c>
      <c r="JH104" s="13">
        <f t="shared" si="229"/>
        <v>0.70460328824787799</v>
      </c>
      <c r="JI104" s="13">
        <f t="shared" si="230"/>
        <v>8.4653836864260576E-2</v>
      </c>
      <c r="JJ104" s="13">
        <f t="shared" si="231"/>
        <v>2.8220102132358014E-2</v>
      </c>
      <c r="JK104" s="13">
        <f t="shared" si="232"/>
        <v>3.5541456766268721E-2</v>
      </c>
      <c r="JL104" s="13">
        <f t="shared" si="233"/>
        <v>1.0256366020288454E-2</v>
      </c>
      <c r="JM104" s="13">
        <f t="shared" si="234"/>
        <v>0.13672494996894624</v>
      </c>
      <c r="JN104" s="1">
        <v>108</v>
      </c>
      <c r="JO104" s="1">
        <v>58</v>
      </c>
      <c r="JP104" s="1">
        <v>14</v>
      </c>
      <c r="JQ104" s="1">
        <v>29</v>
      </c>
      <c r="JR104" s="1">
        <v>7</v>
      </c>
      <c r="JS104" s="1">
        <v>0</v>
      </c>
      <c r="JT104" s="11">
        <f t="shared" si="235"/>
        <v>0.53703703703703709</v>
      </c>
      <c r="JU104" s="11">
        <f t="shared" si="236"/>
        <v>0.12962962962962962</v>
      </c>
      <c r="JV104" s="11">
        <f t="shared" si="237"/>
        <v>0.26851851851851855</v>
      </c>
      <c r="JW104" s="11">
        <f t="shared" si="238"/>
        <v>6.4814814814814811E-2</v>
      </c>
      <c r="JX104" s="11">
        <f t="shared" si="239"/>
        <v>0</v>
      </c>
      <c r="JY104" s="29">
        <f>(JN104/J104)*100000</f>
        <v>11.713958157307612</v>
      </c>
      <c r="JZ104" s="9">
        <v>18517967</v>
      </c>
      <c r="KA104" s="9"/>
      <c r="KB104" s="9">
        <v>331263</v>
      </c>
      <c r="KC104" s="9"/>
      <c r="KD104" s="9"/>
      <c r="KE104" s="9"/>
      <c r="KF104" s="9"/>
      <c r="KG104" s="9">
        <v>0</v>
      </c>
      <c r="KH104" s="9">
        <f t="shared" si="240"/>
        <v>0</v>
      </c>
      <c r="KI104" s="9">
        <f t="shared" si="241"/>
        <v>331263</v>
      </c>
      <c r="KJ104" s="9">
        <f t="shared" si="242"/>
        <v>18849230</v>
      </c>
      <c r="KK104" t="e">
        <v>#N/A</v>
      </c>
      <c r="KL104" s="8" t="e">
        <v>#N/A</v>
      </c>
      <c r="KM104" s="8" t="e">
        <v>#N/A</v>
      </c>
      <c r="KN104" s="8" t="e">
        <v>#N/A</v>
      </c>
      <c r="KO104" s="8">
        <v>386591</v>
      </c>
      <c r="KP104" s="8">
        <v>103316</v>
      </c>
      <c r="KQ104" s="8">
        <v>187287</v>
      </c>
      <c r="KR104" s="8">
        <v>82890</v>
      </c>
      <c r="KS104" s="8">
        <v>13098</v>
      </c>
      <c r="KT104" s="13">
        <f t="shared" si="302"/>
        <v>0.26724884955935341</v>
      </c>
      <c r="KU104" s="13">
        <f t="shared" si="303"/>
        <v>0.48445773440147338</v>
      </c>
      <c r="KV104" s="13">
        <f t="shared" si="304"/>
        <v>0.21441264799232262</v>
      </c>
      <c r="KW104" s="13">
        <f t="shared" si="305"/>
        <v>3.388076804685055E-2</v>
      </c>
      <c r="KX104" s="17">
        <v>8408185</v>
      </c>
      <c r="KY104" s="15">
        <f t="shared" si="306"/>
        <v>21.749562198809596</v>
      </c>
      <c r="KZ104" s="8">
        <v>446517</v>
      </c>
      <c r="LA104" s="8">
        <v>23612</v>
      </c>
      <c r="LB104" s="8">
        <v>142407</v>
      </c>
      <c r="LC104" s="8">
        <v>189941</v>
      </c>
      <c r="LD104" s="8">
        <v>64088</v>
      </c>
      <c r="LE104" s="8">
        <v>26469</v>
      </c>
      <c r="LF104" s="13">
        <f t="shared" si="307"/>
        <v>5.2880405449288605E-2</v>
      </c>
      <c r="LG104" s="13">
        <f t="shared" si="308"/>
        <v>0.31892850664140449</v>
      </c>
      <c r="LH104" s="13">
        <f t="shared" si="309"/>
        <v>0.42538358002046955</v>
      </c>
      <c r="LI104" s="13">
        <f t="shared" si="310"/>
        <v>0.14352868983711706</v>
      </c>
      <c r="LJ104" s="13">
        <f t="shared" si="311"/>
        <v>5.9278818051720313E-2</v>
      </c>
      <c r="LK104" s="17" t="e">
        <v>#N/A</v>
      </c>
      <c r="LL104" s="17" t="e">
        <v>#N/A</v>
      </c>
      <c r="LM104" s="13" t="e">
        <f t="shared" si="348"/>
        <v>#N/A</v>
      </c>
      <c r="LN104" s="27" t="e">
        <v>#N/A</v>
      </c>
      <c r="LO104" s="27" t="e">
        <v>#N/A</v>
      </c>
      <c r="LP104" s="27" t="e">
        <v>#N/A</v>
      </c>
      <c r="LQ104" s="27" t="e">
        <v>#N/A</v>
      </c>
      <c r="LR104" s="27" t="e">
        <v>#N/A</v>
      </c>
      <c r="LS104" s="11" t="e">
        <f t="shared" si="312"/>
        <v>#N/A</v>
      </c>
      <c r="LT104" s="11" t="e">
        <f t="shared" si="313"/>
        <v>#N/A</v>
      </c>
      <c r="LU104" s="11" t="e">
        <f t="shared" si="314"/>
        <v>#N/A</v>
      </c>
      <c r="LV104" s="11" t="e">
        <f t="shared" si="315"/>
        <v>#N/A</v>
      </c>
      <c r="LW104" s="11" t="e">
        <f t="shared" si="316"/>
        <v>#N/A</v>
      </c>
      <c r="LX104" s="25" t="e">
        <v>#N/A</v>
      </c>
      <c r="LY104" s="25" t="e">
        <v>#N/A</v>
      </c>
      <c r="LZ104" s="25" t="e">
        <v>#N/A</v>
      </c>
      <c r="MA104" s="25" t="e">
        <v>#N/A</v>
      </c>
      <c r="MB104" s="22" t="e">
        <v>#N/A</v>
      </c>
      <c r="MC104" s="22" t="e">
        <v>#N/A</v>
      </c>
      <c r="MD104" s="1">
        <v>365</v>
      </c>
      <c r="ME104" s="1">
        <v>192</v>
      </c>
      <c r="MF104" s="1">
        <v>167</v>
      </c>
      <c r="MG104" s="1">
        <v>6</v>
      </c>
      <c r="MH104" s="1">
        <v>0</v>
      </c>
      <c r="MI104" s="1">
        <v>0</v>
      </c>
      <c r="MJ104" s="11">
        <f t="shared" si="243"/>
        <v>0.52602739726027392</v>
      </c>
      <c r="MK104" s="11">
        <f t="shared" si="244"/>
        <v>0.45753424657534247</v>
      </c>
      <c r="ML104" s="11">
        <f t="shared" si="245"/>
        <v>1.643835616438356E-2</v>
      </c>
      <c r="MM104" s="11">
        <f t="shared" si="246"/>
        <v>0</v>
      </c>
      <c r="MN104" s="11">
        <f t="shared" si="247"/>
        <v>0</v>
      </c>
      <c r="MO104" s="26" t="e">
        <v>#N/A</v>
      </c>
      <c r="MP104" s="26" t="e">
        <v>#N/A</v>
      </c>
      <c r="MQ104" s="26" t="e">
        <v>#N/A</v>
      </c>
      <c r="MR104" s="26" t="e">
        <v>#N/A</v>
      </c>
      <c r="MS104" s="9">
        <v>716511.93369861203</v>
      </c>
      <c r="MT104" s="9">
        <v>2241.5432000000001</v>
      </c>
      <c r="MU104" s="9">
        <v>32602.3</v>
      </c>
      <c r="MV104" s="9">
        <v>954400.60352799995</v>
      </c>
      <c r="MW104" s="9">
        <v>1705756.3804266099</v>
      </c>
      <c r="MX104" s="13">
        <v>0.06</v>
      </c>
      <c r="MY104" s="13">
        <v>0.11699999999999999</v>
      </c>
      <c r="MZ104" s="13">
        <v>0.16600000000000001</v>
      </c>
      <c r="NA104" s="13">
        <v>0.115</v>
      </c>
      <c r="NB104" s="13">
        <v>0.39</v>
      </c>
      <c r="NC104" s="8">
        <v>1620</v>
      </c>
      <c r="ND104" s="8">
        <v>2694</v>
      </c>
      <c r="NE104" s="8">
        <v>585</v>
      </c>
      <c r="NF104" s="8">
        <v>1558</v>
      </c>
      <c r="NG104" s="8">
        <v>2965</v>
      </c>
      <c r="NH104" s="38">
        <f t="shared" si="248"/>
        <v>0.1719380174060709</v>
      </c>
      <c r="NI104" s="38">
        <f t="shared" si="249"/>
        <v>0.28592655487157714</v>
      </c>
      <c r="NJ104" s="38">
        <f t="shared" si="250"/>
        <v>6.2088728507747826E-2</v>
      </c>
      <c r="NK104" s="38">
        <f t="shared" si="251"/>
        <v>0.16535767353003608</v>
      </c>
      <c r="NL104" s="38">
        <f t="shared" si="252"/>
        <v>0.31468902568456802</v>
      </c>
      <c r="NM104" s="8">
        <v>912356</v>
      </c>
      <c r="NN104" s="8">
        <v>120306</v>
      </c>
      <c r="NO104" s="11">
        <f t="shared" si="253"/>
        <v>0.13186300084616093</v>
      </c>
      <c r="NP104" s="13">
        <v>0.22399999999999998</v>
      </c>
      <c r="NQ104" s="13">
        <v>0.23300000000000001</v>
      </c>
      <c r="NR104" s="13" t="e">
        <v>#N/A</v>
      </c>
      <c r="NS104" s="9">
        <v>715</v>
      </c>
      <c r="NT104" s="39">
        <v>77.042519999999996</v>
      </c>
      <c r="NU104" s="8">
        <v>3218</v>
      </c>
      <c r="NV104" s="16">
        <v>346.74520000000001</v>
      </c>
      <c r="NW104" s="8" t="e">
        <v>#N/A</v>
      </c>
      <c r="NX104" s="25" t="e">
        <v>#N/A</v>
      </c>
      <c r="NY104" s="39">
        <v>74.340074599999994</v>
      </c>
    </row>
    <row r="105" spans="1:389" x14ac:dyDescent="0.25">
      <c r="A105" s="3" t="s">
        <v>53</v>
      </c>
      <c r="B105" s="3" t="s">
        <v>8</v>
      </c>
      <c r="C105" s="3" t="s">
        <v>84</v>
      </c>
      <c r="D105" s="3" t="s">
        <v>100</v>
      </c>
      <c r="E105" s="3" t="s">
        <v>8</v>
      </c>
      <c r="F105" s="3" t="s">
        <v>31</v>
      </c>
      <c r="G105" s="3">
        <v>55079</v>
      </c>
      <c r="H105" s="3">
        <v>2023</v>
      </c>
      <c r="I105" s="3" t="str">
        <f t="shared" si="216"/>
        <v>Sum of 2023</v>
      </c>
      <c r="J105" s="8">
        <v>921860</v>
      </c>
      <c r="K105" s="8">
        <v>916205</v>
      </c>
      <c r="L105" s="8">
        <v>215270</v>
      </c>
      <c r="M105" s="8">
        <v>233235</v>
      </c>
      <c r="N105" s="8">
        <v>328497</v>
      </c>
      <c r="O105" s="8">
        <v>139203</v>
      </c>
      <c r="P105" s="13">
        <f t="shared" si="254"/>
        <v>0.23495833356072057</v>
      </c>
      <c r="Q105" s="13">
        <f t="shared" si="255"/>
        <v>0.25456639070950277</v>
      </c>
      <c r="R105" s="13">
        <f t="shared" si="256"/>
        <v>0.35854093789053759</v>
      </c>
      <c r="S105" s="13">
        <f t="shared" si="257"/>
        <v>0.15193433783923904</v>
      </c>
      <c r="T105" s="15">
        <v>35.700000000000003</v>
      </c>
      <c r="U105" s="15">
        <v>34.700000000000003</v>
      </c>
      <c r="V105" s="15">
        <v>36.6</v>
      </c>
      <c r="W105" s="17">
        <v>438141</v>
      </c>
      <c r="X105" s="17">
        <v>229347</v>
      </c>
      <c r="Y105" s="17">
        <v>46313</v>
      </c>
      <c r="Z105" s="17">
        <v>5758</v>
      </c>
      <c r="AA105" s="17">
        <v>38956</v>
      </c>
      <c r="AB105" s="17">
        <v>157690</v>
      </c>
      <c r="AC105" s="17">
        <v>478064</v>
      </c>
      <c r="AD105" s="13">
        <f t="shared" si="349"/>
        <v>0.47821284537849063</v>
      </c>
      <c r="AE105" s="13">
        <f t="shared" si="350"/>
        <v>0.25032279893691917</v>
      </c>
      <c r="AF105" s="13">
        <f t="shared" si="351"/>
        <v>5.0548730906292805E-2</v>
      </c>
      <c r="AG105" s="13">
        <f t="shared" si="352"/>
        <v>6.2846197084713571E-3</v>
      </c>
      <c r="AH105" s="13">
        <f t="shared" si="353"/>
        <v>4.2518868593819072E-2</v>
      </c>
      <c r="AI105" s="13">
        <f t="shared" si="354"/>
        <v>0.17211213647600701</v>
      </c>
      <c r="AJ105" s="13">
        <f t="shared" si="355"/>
        <v>0.52178715462150937</v>
      </c>
      <c r="AK105" s="17">
        <v>388165</v>
      </c>
      <c r="AL105" s="17">
        <v>142746</v>
      </c>
      <c r="AM105" s="17">
        <v>126710</v>
      </c>
      <c r="AN105" s="17">
        <v>49327</v>
      </c>
      <c r="AO105" s="17">
        <v>69382</v>
      </c>
      <c r="AP105" s="13">
        <f t="shared" si="258"/>
        <v>0.36774567516391227</v>
      </c>
      <c r="AQ105" s="13">
        <f t="shared" si="317"/>
        <v>0.32643334664382417</v>
      </c>
      <c r="AR105" s="13">
        <f t="shared" si="318"/>
        <v>0.12707740265093453</v>
      </c>
      <c r="AS105" s="13">
        <f t="shared" si="319"/>
        <v>0.17874357554132908</v>
      </c>
      <c r="AT105" s="19">
        <v>2.31</v>
      </c>
      <c r="AU105" s="17">
        <v>858866</v>
      </c>
      <c r="AV105" s="17">
        <v>695067</v>
      </c>
      <c r="AW105" s="17">
        <v>105633</v>
      </c>
      <c r="AX105" s="17">
        <v>25775</v>
      </c>
      <c r="AY105" s="17">
        <v>21851</v>
      </c>
      <c r="AZ105" s="17">
        <v>10540</v>
      </c>
      <c r="BA105" s="13">
        <f t="shared" si="320"/>
        <v>0.80928456825628214</v>
      </c>
      <c r="BB105" s="13">
        <f t="shared" si="321"/>
        <v>0.12299124659725731</v>
      </c>
      <c r="BC105" s="13">
        <f t="shared" si="322"/>
        <v>3.0010502220369651E-2</v>
      </c>
      <c r="BD105" s="13">
        <f t="shared" si="323"/>
        <v>2.5441687061776807E-2</v>
      </c>
      <c r="BE105" s="13">
        <f t="shared" si="324"/>
        <v>1.2271995864314107E-2</v>
      </c>
      <c r="BF105" s="13">
        <f t="shared" si="210"/>
        <v>0.19071543174371786</v>
      </c>
      <c r="BG105" s="17">
        <v>906472</v>
      </c>
      <c r="BH105" s="17">
        <v>791384</v>
      </c>
      <c r="BI105" s="17">
        <v>74314</v>
      </c>
      <c r="BJ105" s="17">
        <v>19552</v>
      </c>
      <c r="BK105" s="17">
        <v>16952</v>
      </c>
      <c r="BL105" s="17">
        <v>4270</v>
      </c>
      <c r="BM105" s="13">
        <f t="shared" si="259"/>
        <v>0.87303744627522972</v>
      </c>
      <c r="BN105" s="13">
        <f t="shared" si="325"/>
        <v>8.1981572514098613E-2</v>
      </c>
      <c r="BO105" s="13">
        <f t="shared" si="326"/>
        <v>2.1569336945873673E-2</v>
      </c>
      <c r="BP105" s="13">
        <f t="shared" si="327"/>
        <v>1.8701074054135153E-2</v>
      </c>
      <c r="BQ105" s="13">
        <f t="shared" si="328"/>
        <v>4.7105702106628776E-3</v>
      </c>
      <c r="BR105" s="13">
        <f t="shared" si="217"/>
        <v>0.12696255372477031</v>
      </c>
      <c r="BS105" s="17">
        <v>611153</v>
      </c>
      <c r="BT105" s="17">
        <v>193782</v>
      </c>
      <c r="BU105" s="17">
        <v>18846</v>
      </c>
      <c r="BV105" s="17">
        <v>92424</v>
      </c>
      <c r="BW105" s="13">
        <f t="shared" si="260"/>
        <v>0.66704831342330595</v>
      </c>
      <c r="BX105" s="13">
        <f t="shared" si="329"/>
        <v>0.21150506709742906</v>
      </c>
      <c r="BY105" s="13">
        <f t="shared" si="330"/>
        <v>2.0569632342106844E-2</v>
      </c>
      <c r="BZ105" s="13">
        <f t="shared" si="331"/>
        <v>0.10087698713715818</v>
      </c>
      <c r="CA105" s="13">
        <f t="shared" si="261"/>
        <v>0.33295168657669405</v>
      </c>
      <c r="CB105" s="8">
        <v>899095</v>
      </c>
      <c r="CC105" s="8">
        <v>152459</v>
      </c>
      <c r="CD105" s="13">
        <f t="shared" si="262"/>
        <v>0.16956940034145446</v>
      </c>
      <c r="CE105" s="8">
        <v>213050</v>
      </c>
      <c r="CF105" s="8">
        <v>50349</v>
      </c>
      <c r="CG105" s="13">
        <f t="shared" si="263"/>
        <v>0.23632480638347805</v>
      </c>
      <c r="CH105" s="5">
        <v>63185</v>
      </c>
      <c r="CI105" s="5">
        <f>CH105*VLOOKUP(H105,'R-CPI-U-RS'!$A$44:$O$54,15,FALSE)</f>
        <v>65041.314266636982</v>
      </c>
      <c r="CJ105" s="5">
        <v>74663875</v>
      </c>
      <c r="CK105" s="5">
        <v>61455546</v>
      </c>
      <c r="CL105" s="9">
        <v>20466</v>
      </c>
      <c r="CM105" s="9">
        <v>10013</v>
      </c>
      <c r="CN105" s="9">
        <v>3725</v>
      </c>
      <c r="CO105" s="9">
        <v>2790</v>
      </c>
      <c r="CP105" s="9">
        <v>2361</v>
      </c>
      <c r="CQ105" s="9">
        <v>830</v>
      </c>
      <c r="CR105" s="9">
        <v>542</v>
      </c>
      <c r="CS105" s="9">
        <v>234</v>
      </c>
      <c r="CT105" s="20">
        <v>30471099000</v>
      </c>
      <c r="CU105" s="20">
        <f>CT105*VLOOKUP(H105,'R-CPI-U-RS'!$A$44:$P$54,16,FALSE)</f>
        <v>30471099000</v>
      </c>
      <c r="CV105" s="9" t="e">
        <v>#N/A</v>
      </c>
      <c r="CW105" s="9">
        <v>761625</v>
      </c>
      <c r="CX105" s="9">
        <v>83450</v>
      </c>
      <c r="CY105" s="9">
        <v>32427</v>
      </c>
      <c r="CZ105" s="9">
        <v>20456</v>
      </c>
      <c r="DA105" s="11">
        <f t="shared" si="264"/>
        <v>0.848174413502636</v>
      </c>
      <c r="DB105" s="11">
        <f t="shared" si="265"/>
        <v>9.2933077048147017E-2</v>
      </c>
      <c r="DC105" s="11">
        <f t="shared" si="266"/>
        <v>3.611193396573114E-2</v>
      </c>
      <c r="DD105" s="11">
        <f t="shared" si="267"/>
        <v>2.2780575483485863E-2</v>
      </c>
      <c r="DE105" s="9">
        <v>435400</v>
      </c>
      <c r="DF105" s="9">
        <v>445787</v>
      </c>
      <c r="DG105" s="9">
        <v>7</v>
      </c>
      <c r="DH105" s="9">
        <v>12</v>
      </c>
      <c r="DI105" s="9">
        <v>2597</v>
      </c>
      <c r="DJ105" s="9">
        <v>11994</v>
      </c>
      <c r="DK105" s="9">
        <v>47038</v>
      </c>
      <c r="DL105" s="9">
        <v>21693</v>
      </c>
      <c r="DM105" s="9">
        <v>40096</v>
      </c>
      <c r="DN105" s="9">
        <v>16049</v>
      </c>
      <c r="DO105" s="9">
        <v>11624</v>
      </c>
      <c r="DP105" s="9">
        <v>25121</v>
      </c>
      <c r="DQ105" s="9">
        <v>6773</v>
      </c>
      <c r="DR105" s="9">
        <v>24508</v>
      </c>
      <c r="DS105" s="9">
        <v>15268</v>
      </c>
      <c r="DT105" s="9">
        <v>30756</v>
      </c>
      <c r="DU105" s="9">
        <v>26374</v>
      </c>
      <c r="DV105" s="9">
        <v>89643</v>
      </c>
      <c r="DW105" s="9">
        <v>8519</v>
      </c>
      <c r="DX105" s="9">
        <v>41757</v>
      </c>
      <c r="DY105" s="9">
        <v>15519</v>
      </c>
      <c r="DZ105" s="9">
        <v>52</v>
      </c>
      <c r="EA105" s="9">
        <f t="shared" si="336"/>
        <v>59051</v>
      </c>
      <c r="EB105" s="9">
        <f t="shared" si="337"/>
        <v>31894</v>
      </c>
      <c r="EC105" s="9">
        <f t="shared" si="338"/>
        <v>70532</v>
      </c>
      <c r="ED105" s="9">
        <f t="shared" si="339"/>
        <v>116017</v>
      </c>
      <c r="EE105" s="9">
        <f t="shared" si="340"/>
        <v>80435</v>
      </c>
      <c r="EF105" s="9">
        <f t="shared" si="341"/>
        <v>77471</v>
      </c>
      <c r="EG105" s="11">
        <f t="shared" si="342"/>
        <v>0.13562471290767111</v>
      </c>
      <c r="EH105" s="11">
        <f t="shared" si="343"/>
        <v>7.325218190169959E-2</v>
      </c>
      <c r="EI105" s="11">
        <f t="shared" si="344"/>
        <v>0.1619935691318328</v>
      </c>
      <c r="EJ105" s="11">
        <f t="shared" si="345"/>
        <v>0.26646072576940744</v>
      </c>
      <c r="EK105" s="11">
        <f t="shared" si="346"/>
        <v>0.18473817179604962</v>
      </c>
      <c r="EL105" s="11">
        <f t="shared" si="347"/>
        <v>0.17793063849333945</v>
      </c>
      <c r="EM105" s="9">
        <v>726608</v>
      </c>
      <c r="EN105" s="9">
        <v>478926</v>
      </c>
      <c r="EO105" s="14">
        <f t="shared" si="268"/>
        <v>0.65912569088146566</v>
      </c>
      <c r="EP105" s="9">
        <v>461749</v>
      </c>
      <c r="EQ105" s="9">
        <v>445787</v>
      </c>
      <c r="ER105" s="11">
        <f t="shared" si="218"/>
        <v>3.4568564306582145E-2</v>
      </c>
      <c r="ES105" s="9">
        <v>61813</v>
      </c>
      <c r="ET105" s="9">
        <v>614512</v>
      </c>
      <c r="EU105" s="9">
        <v>63637</v>
      </c>
      <c r="EV105" s="9">
        <v>163772</v>
      </c>
      <c r="EW105" s="9">
        <v>166248</v>
      </c>
      <c r="EX105" s="9">
        <v>79053</v>
      </c>
      <c r="EY105" s="9">
        <v>141802</v>
      </c>
      <c r="EZ105" s="13">
        <f t="shared" si="269"/>
        <v>0.1035569687817325</v>
      </c>
      <c r="FA105" s="13">
        <f t="shared" si="270"/>
        <v>0.26650740750384044</v>
      </c>
      <c r="FB105" s="13">
        <f t="shared" si="271"/>
        <v>0.27053662092847658</v>
      </c>
      <c r="FC105" s="13">
        <f t="shared" si="272"/>
        <v>0.12864354154190644</v>
      </c>
      <c r="FD105" s="13">
        <f t="shared" si="273"/>
        <v>0.23075546124404406</v>
      </c>
      <c r="FE105" s="13">
        <f t="shared" si="274"/>
        <v>0.35939900278595049</v>
      </c>
      <c r="FF105" s="9">
        <v>1890</v>
      </c>
      <c r="FG105" s="9">
        <v>42190</v>
      </c>
      <c r="FH105" s="9">
        <v>952</v>
      </c>
      <c r="FI105" s="9">
        <v>13263</v>
      </c>
      <c r="FJ105" s="9">
        <v>520</v>
      </c>
      <c r="FK105" s="9">
        <f t="shared" si="219"/>
        <v>44080</v>
      </c>
      <c r="FL105" s="9">
        <f t="shared" si="220"/>
        <v>14215</v>
      </c>
      <c r="FM105" s="9">
        <f t="shared" si="221"/>
        <v>520</v>
      </c>
      <c r="FN105" s="9">
        <v>196575</v>
      </c>
      <c r="FO105" s="9">
        <v>151267</v>
      </c>
      <c r="FP105" s="9">
        <v>300360</v>
      </c>
      <c r="FQ105" s="9">
        <f t="shared" si="222"/>
        <v>45308</v>
      </c>
      <c r="FR105" s="8">
        <v>423914</v>
      </c>
      <c r="FS105" s="8">
        <v>35749</v>
      </c>
      <c r="FT105" s="13">
        <f t="shared" si="275"/>
        <v>8.4330784074128237E-2</v>
      </c>
      <c r="FU105" s="8">
        <v>388165</v>
      </c>
      <c r="FV105" s="8">
        <v>200034</v>
      </c>
      <c r="FW105" s="8">
        <v>188131</v>
      </c>
      <c r="FX105" s="13">
        <f t="shared" si="276"/>
        <v>0.5153323973052697</v>
      </c>
      <c r="FY105" s="13">
        <f t="shared" si="277"/>
        <v>0.48466760269473036</v>
      </c>
      <c r="FZ105" s="17">
        <v>45837</v>
      </c>
      <c r="GA105" s="17">
        <v>47509</v>
      </c>
      <c r="GB105" s="17">
        <v>89945</v>
      </c>
      <c r="GC105" s="17">
        <v>118989</v>
      </c>
      <c r="GD105" s="17">
        <v>121634</v>
      </c>
      <c r="GE105" s="13">
        <f t="shared" si="223"/>
        <v>0.10812806371103573</v>
      </c>
      <c r="GF105" s="13">
        <f t="shared" si="224"/>
        <v>0.11207225993951603</v>
      </c>
      <c r="GG105" s="13">
        <f t="shared" si="225"/>
        <v>0.21217746995852932</v>
      </c>
      <c r="GH105" s="13">
        <f t="shared" si="226"/>
        <v>0.2806913666451214</v>
      </c>
      <c r="GI105" s="13">
        <f t="shared" si="227"/>
        <v>0.28693083974579747</v>
      </c>
      <c r="GJ105">
        <v>1956</v>
      </c>
      <c r="GK105" s="8">
        <v>214376</v>
      </c>
      <c r="GL105" s="8">
        <v>91624</v>
      </c>
      <c r="GM105" s="8">
        <v>43899</v>
      </c>
      <c r="GN105" s="8">
        <v>71644</v>
      </c>
      <c r="GO105" s="8">
        <v>2371</v>
      </c>
      <c r="GP105" s="13">
        <f t="shared" si="278"/>
        <v>0.50570634609850107</v>
      </c>
      <c r="GQ105" s="13">
        <f t="shared" si="279"/>
        <v>0.21613817897026283</v>
      </c>
      <c r="GR105" s="13">
        <f t="shared" si="280"/>
        <v>0.10355638171893355</v>
      </c>
      <c r="GS105" s="13">
        <f t="shared" si="281"/>
        <v>0.16900597762753766</v>
      </c>
      <c r="GT105" s="13">
        <f t="shared" si="282"/>
        <v>5.5931155847648347E-3</v>
      </c>
      <c r="GU105" s="21">
        <v>261698.81281769299</v>
      </c>
      <c r="GV105" s="21">
        <f>GU105*VLOOKUP(H105,'R-CPI-U-RS'!$A$44:$O$54,15,FALSE)</f>
        <v>269387.27115108614</v>
      </c>
      <c r="GW105" s="9">
        <v>173</v>
      </c>
      <c r="GX105" s="9">
        <v>60</v>
      </c>
      <c r="GY105" s="9">
        <v>12</v>
      </c>
      <c r="GZ105" s="9">
        <v>976</v>
      </c>
      <c r="HA105" s="9">
        <f t="shared" si="228"/>
        <v>1048</v>
      </c>
      <c r="HB105" s="8">
        <v>22695</v>
      </c>
      <c r="HC105" s="8">
        <v>122357</v>
      </c>
      <c r="HD105" s="8">
        <v>118456</v>
      </c>
      <c r="HE105" s="8">
        <v>120052</v>
      </c>
      <c r="HF105" s="8">
        <v>4605</v>
      </c>
      <c r="HG105" s="13">
        <f t="shared" si="283"/>
        <v>5.8467404325480143E-2</v>
      </c>
      <c r="HH105" s="13">
        <f t="shared" si="332"/>
        <v>0.31521904344801827</v>
      </c>
      <c r="HI105" s="13">
        <f t="shared" si="333"/>
        <v>0.30516919351306787</v>
      </c>
      <c r="HJ105" s="13">
        <f t="shared" si="334"/>
        <v>0.30928084706246056</v>
      </c>
      <c r="HK105" s="13">
        <f t="shared" si="335"/>
        <v>1.1863511650973168E-2</v>
      </c>
      <c r="HL105" s="5">
        <v>1164</v>
      </c>
      <c r="HM105" s="5">
        <f>HL105*VLOOKUP(H105,'R-CPI-U-RS'!$A$44:$O$54,15,FALSE)</f>
        <v>1198.1971956376585</v>
      </c>
      <c r="HN105" s="17">
        <v>35534</v>
      </c>
      <c r="HO105" s="17">
        <v>73738</v>
      </c>
      <c r="HP105" s="17">
        <v>42675</v>
      </c>
      <c r="HQ105" s="17">
        <v>16575</v>
      </c>
      <c r="HR105" s="17">
        <v>29370</v>
      </c>
      <c r="HS105" s="17">
        <v>2142</v>
      </c>
      <c r="HT105" s="13">
        <f t="shared" si="284"/>
        <v>0.17763980123379025</v>
      </c>
      <c r="HU105" s="13">
        <f t="shared" si="285"/>
        <v>0.36862733335332992</v>
      </c>
      <c r="HV105" s="13">
        <f t="shared" si="286"/>
        <v>0.21333873241548937</v>
      </c>
      <c r="HW105" s="13">
        <f t="shared" si="287"/>
        <v>8.2860913644680401E-2</v>
      </c>
      <c r="HX105" s="13">
        <f t="shared" si="288"/>
        <v>0.14682503974324365</v>
      </c>
      <c r="HY105" s="13">
        <f t="shared" si="289"/>
        <v>1.0708179609466391E-2</v>
      </c>
      <c r="HZ105" s="13">
        <v>0.184</v>
      </c>
      <c r="IA105" s="17">
        <v>7391</v>
      </c>
      <c r="IB105" s="17">
        <v>41977</v>
      </c>
      <c r="IC105" s="17">
        <v>42614</v>
      </c>
      <c r="ID105" s="17">
        <v>24654</v>
      </c>
      <c r="IE105" s="17">
        <v>60256</v>
      </c>
      <c r="IF105" s="17">
        <v>11239</v>
      </c>
      <c r="IG105" s="13">
        <f t="shared" si="290"/>
        <v>3.9286454651280223E-2</v>
      </c>
      <c r="IH105" s="13">
        <f t="shared" si="291"/>
        <v>0.22312643849232716</v>
      </c>
      <c r="II105" s="13">
        <f t="shared" si="292"/>
        <v>0.22651237701388927</v>
      </c>
      <c r="IJ105" s="13">
        <f t="shared" si="293"/>
        <v>0.13104698321913985</v>
      </c>
      <c r="IK105" s="13">
        <f t="shared" si="294"/>
        <v>0.32028745927040203</v>
      </c>
      <c r="IL105" s="13">
        <f t="shared" si="295"/>
        <v>5.9740287352961503E-2</v>
      </c>
      <c r="IM105" s="13">
        <v>0.29199999999999998</v>
      </c>
      <c r="IN105" s="17">
        <v>460334</v>
      </c>
      <c r="IO105" s="17">
        <v>326506</v>
      </c>
      <c r="IP105" s="17">
        <v>36111</v>
      </c>
      <c r="IQ105" s="17">
        <v>15420</v>
      </c>
      <c r="IR105" s="17">
        <v>14097</v>
      </c>
      <c r="IS105" s="17">
        <v>5949</v>
      </c>
      <c r="IT105" s="17">
        <v>62251</v>
      </c>
      <c r="IU105" s="13">
        <f t="shared" si="296"/>
        <v>0.70928065274344276</v>
      </c>
      <c r="IV105" s="13">
        <f t="shared" si="297"/>
        <v>7.8445215865002374E-2</v>
      </c>
      <c r="IW105" s="13">
        <f t="shared" si="298"/>
        <v>3.3497417092806528E-2</v>
      </c>
      <c r="IX105" s="13">
        <f t="shared" si="299"/>
        <v>3.0623416910330326E-2</v>
      </c>
      <c r="IY105" s="13">
        <f t="shared" si="300"/>
        <v>1.292322531031816E-2</v>
      </c>
      <c r="IZ105" s="13">
        <f t="shared" si="301"/>
        <v>0.13523007207809981</v>
      </c>
      <c r="JA105" s="17">
        <v>460334</v>
      </c>
      <c r="JB105" s="17">
        <v>326506</v>
      </c>
      <c r="JC105" s="17">
        <v>36111</v>
      </c>
      <c r="JD105" s="17">
        <v>15420</v>
      </c>
      <c r="JE105" s="17">
        <v>16017</v>
      </c>
      <c r="JF105" s="17">
        <v>4029</v>
      </c>
      <c r="JG105" s="17">
        <v>62251</v>
      </c>
      <c r="JH105" s="13">
        <f t="shared" si="229"/>
        <v>0.70928065274344276</v>
      </c>
      <c r="JI105" s="13">
        <f t="shared" si="230"/>
        <v>7.8445215865002374E-2</v>
      </c>
      <c r="JJ105" s="13">
        <f t="shared" si="231"/>
        <v>3.3497417092806528E-2</v>
      </c>
      <c r="JK105" s="13">
        <f t="shared" si="232"/>
        <v>3.479430152888989E-2</v>
      </c>
      <c r="JL105" s="13">
        <f t="shared" si="233"/>
        <v>8.7523406917585922E-3</v>
      </c>
      <c r="JM105" s="13">
        <f t="shared" si="234"/>
        <v>0.13523007207809981</v>
      </c>
      <c r="JN105" s="1">
        <v>91</v>
      </c>
      <c r="JO105" s="1">
        <v>41</v>
      </c>
      <c r="JP105" s="1">
        <v>25</v>
      </c>
      <c r="JQ105" s="1">
        <v>21</v>
      </c>
      <c r="JR105" s="1">
        <v>3</v>
      </c>
      <c r="JS105" s="1">
        <v>1</v>
      </c>
      <c r="JT105" s="11">
        <f t="shared" si="235"/>
        <v>0.45054945054945056</v>
      </c>
      <c r="JU105" s="11">
        <f t="shared" si="236"/>
        <v>0.27472527472527475</v>
      </c>
      <c r="JV105" s="11">
        <f t="shared" si="237"/>
        <v>0.23076923076923078</v>
      </c>
      <c r="JW105" s="11">
        <f t="shared" si="238"/>
        <v>3.2967032967032968E-2</v>
      </c>
      <c r="JX105" s="11">
        <f t="shared" si="239"/>
        <v>1.098901098901099E-2</v>
      </c>
      <c r="JY105" s="29">
        <f>(JN105/J105)*100000</f>
        <v>9.8713470592063874</v>
      </c>
      <c r="JZ105" s="9">
        <v>22384263</v>
      </c>
      <c r="KA105" s="9"/>
      <c r="KB105" s="9">
        <v>350779</v>
      </c>
      <c r="KC105" s="9"/>
      <c r="KD105" s="9"/>
      <c r="KE105" s="9"/>
      <c r="KF105" s="9"/>
      <c r="KG105" s="9">
        <v>0</v>
      </c>
      <c r="KH105" s="9">
        <f t="shared" si="240"/>
        <v>0</v>
      </c>
      <c r="KI105" s="9">
        <f t="shared" si="241"/>
        <v>350779</v>
      </c>
      <c r="KJ105" s="9">
        <f t="shared" si="242"/>
        <v>22735042</v>
      </c>
      <c r="KK105" t="e">
        <v>#N/A</v>
      </c>
      <c r="KL105" s="8" t="e">
        <v>#N/A</v>
      </c>
      <c r="KM105" s="8" t="e">
        <v>#N/A</v>
      </c>
      <c r="KN105" s="8" t="e">
        <v>#N/A</v>
      </c>
      <c r="KO105" s="8">
        <v>392065</v>
      </c>
      <c r="KP105" s="8">
        <v>107542</v>
      </c>
      <c r="KQ105" s="8">
        <v>179912</v>
      </c>
      <c r="KR105" s="8">
        <v>86827</v>
      </c>
      <c r="KS105" s="8">
        <v>17784</v>
      </c>
      <c r="KT105" s="13">
        <f t="shared" si="302"/>
        <v>0.27429635392090596</v>
      </c>
      <c r="KU105" s="13">
        <f t="shared" si="303"/>
        <v>0.45888309336462069</v>
      </c>
      <c r="KV105" s="13">
        <f t="shared" si="304"/>
        <v>0.22146072717534082</v>
      </c>
      <c r="KW105" s="13">
        <f t="shared" si="305"/>
        <v>4.5359825539132544E-2</v>
      </c>
      <c r="KX105" s="17">
        <v>8708650</v>
      </c>
      <c r="KY105" s="15">
        <f t="shared" si="306"/>
        <v>22.212260722074145</v>
      </c>
      <c r="KZ105" s="8">
        <v>449907</v>
      </c>
      <c r="LA105" s="8">
        <v>27858</v>
      </c>
      <c r="LB105" s="8">
        <v>133176</v>
      </c>
      <c r="LC105" s="8">
        <v>194173</v>
      </c>
      <c r="LD105" s="8">
        <v>73442</v>
      </c>
      <c r="LE105" s="8">
        <v>21258</v>
      </c>
      <c r="LF105" s="13">
        <f t="shared" si="307"/>
        <v>6.1919463355760193E-2</v>
      </c>
      <c r="LG105" s="13">
        <f t="shared" si="308"/>
        <v>0.29600784162060156</v>
      </c>
      <c r="LH105" s="13">
        <f t="shared" si="309"/>
        <v>0.43158474973716793</v>
      </c>
      <c r="LI105" s="13">
        <f t="shared" si="310"/>
        <v>0.16323818033504703</v>
      </c>
      <c r="LJ105" s="13">
        <f t="shared" si="311"/>
        <v>4.7249764951423294E-2</v>
      </c>
      <c r="LK105" s="17">
        <v>787</v>
      </c>
      <c r="LL105" s="17">
        <v>22</v>
      </c>
      <c r="LM105" s="13">
        <f t="shared" si="348"/>
        <v>2.795425667090216E-2</v>
      </c>
      <c r="LN105" s="27" t="e">
        <v>#N/A</v>
      </c>
      <c r="LO105" s="27" t="e">
        <v>#N/A</v>
      </c>
      <c r="LP105" s="27" t="e">
        <v>#N/A</v>
      </c>
      <c r="LQ105" s="27" t="e">
        <v>#N/A</v>
      </c>
      <c r="LR105" s="27" t="e">
        <v>#N/A</v>
      </c>
      <c r="LS105" s="11" t="e">
        <f t="shared" si="312"/>
        <v>#N/A</v>
      </c>
      <c r="LT105" s="11" t="e">
        <f t="shared" si="313"/>
        <v>#N/A</v>
      </c>
      <c r="LU105" s="11" t="e">
        <f t="shared" si="314"/>
        <v>#N/A</v>
      </c>
      <c r="LV105" s="11" t="e">
        <f t="shared" si="315"/>
        <v>#N/A</v>
      </c>
      <c r="LW105" s="11" t="e">
        <f t="shared" si="316"/>
        <v>#N/A</v>
      </c>
      <c r="LX105" s="25" t="e">
        <v>#N/A</v>
      </c>
      <c r="LY105" s="25" t="e">
        <v>#N/A</v>
      </c>
      <c r="LZ105" s="25" t="e">
        <v>#N/A</v>
      </c>
      <c r="MA105" s="25" t="e">
        <v>#N/A</v>
      </c>
      <c r="MB105" s="22" t="e">
        <v>#N/A</v>
      </c>
      <c r="MC105" s="22" t="e">
        <v>#N/A</v>
      </c>
      <c r="MD105" s="1">
        <v>365</v>
      </c>
      <c r="ME105" s="1">
        <v>166</v>
      </c>
      <c r="MF105" s="1">
        <v>180</v>
      </c>
      <c r="MG105" s="1">
        <v>15</v>
      </c>
      <c r="MH105" s="1">
        <v>2</v>
      </c>
      <c r="MI105" s="1">
        <v>2</v>
      </c>
      <c r="MJ105" s="11">
        <f t="shared" si="243"/>
        <v>0.45479452054794522</v>
      </c>
      <c r="MK105" s="11">
        <f t="shared" si="244"/>
        <v>0.49315068493150682</v>
      </c>
      <c r="ML105" s="11">
        <f t="shared" si="245"/>
        <v>4.1095890410958902E-2</v>
      </c>
      <c r="MM105" s="11">
        <f t="shared" si="246"/>
        <v>5.4794520547945206E-3</v>
      </c>
      <c r="MN105" s="11">
        <f t="shared" si="247"/>
        <v>5.4794520547945206E-3</v>
      </c>
      <c r="MO105" s="26" t="e">
        <v>#N/A</v>
      </c>
      <c r="MP105" s="26" t="e">
        <v>#N/A</v>
      </c>
      <c r="MQ105" s="26" t="e">
        <v>#N/A</v>
      </c>
      <c r="MR105" s="26" t="e">
        <v>#N/A</v>
      </c>
      <c r="MS105" s="9">
        <v>502271.87183955999</v>
      </c>
      <c r="MT105" s="9">
        <v>2305.1532000000002</v>
      </c>
      <c r="MU105" s="9">
        <v>29140.2</v>
      </c>
      <c r="MV105" s="9">
        <v>1518200.0621460001</v>
      </c>
      <c r="MW105" s="9">
        <v>2051917.28718556</v>
      </c>
      <c r="MX105" s="13">
        <v>6.2E-2</v>
      </c>
      <c r="MY105" s="13">
        <v>0.11800000000000001</v>
      </c>
      <c r="MZ105" s="13">
        <v>0.14599999999999999</v>
      </c>
      <c r="NA105" s="13">
        <v>0.13100000000000001</v>
      </c>
      <c r="NB105" s="13">
        <v>0.38600000000000001</v>
      </c>
      <c r="NC105" s="8">
        <v>1680</v>
      </c>
      <c r="ND105" s="8">
        <v>2550</v>
      </c>
      <c r="NE105" s="8">
        <v>606</v>
      </c>
      <c r="NF105" s="8">
        <v>1445</v>
      </c>
      <c r="NG105" s="8">
        <v>2491</v>
      </c>
      <c r="NH105" s="38">
        <f t="shared" si="248"/>
        <v>0.19151846785225718</v>
      </c>
      <c r="NI105" s="38">
        <f t="shared" si="249"/>
        <v>0.29069767441860467</v>
      </c>
      <c r="NJ105" s="38">
        <f t="shared" si="250"/>
        <v>6.9083447332421347E-2</v>
      </c>
      <c r="NK105" s="38">
        <f t="shared" si="251"/>
        <v>0.16472868217054262</v>
      </c>
      <c r="NL105" s="38">
        <f t="shared" si="252"/>
        <v>0.28397172822617417</v>
      </c>
      <c r="NM105" s="8">
        <v>910116</v>
      </c>
      <c r="NN105" s="8">
        <v>119360</v>
      </c>
      <c r="NO105" s="11">
        <f t="shared" si="253"/>
        <v>0.1311481173828391</v>
      </c>
      <c r="NP105" s="13">
        <v>0.23600000000000002</v>
      </c>
      <c r="NQ105" s="13">
        <v>0.27800000000000002</v>
      </c>
      <c r="NR105" s="13">
        <v>0.11029360967</v>
      </c>
      <c r="NS105" s="9" t="e">
        <v>#N/A</v>
      </c>
      <c r="NT105" s="39" t="e">
        <v>#N/A</v>
      </c>
      <c r="NU105" s="8">
        <v>3369</v>
      </c>
      <c r="NV105" s="16">
        <v>366.7294</v>
      </c>
      <c r="NW105" s="8">
        <v>747</v>
      </c>
      <c r="NX105" s="25">
        <v>8.3909956870000002</v>
      </c>
      <c r="NY105" s="39" t="e">
        <v>#N/A</v>
      </c>
    </row>
    <row r="106" spans="1:389" x14ac:dyDescent="0.25">
      <c r="A106" s="3" t="s">
        <v>53</v>
      </c>
      <c r="B106" s="3" t="s">
        <v>8</v>
      </c>
      <c r="C106" s="3" t="s">
        <v>84</v>
      </c>
      <c r="D106" s="3" t="s">
        <v>100</v>
      </c>
      <c r="E106" s="3" t="s">
        <v>8</v>
      </c>
      <c r="F106" s="3" t="s">
        <v>31</v>
      </c>
      <c r="G106" s="3">
        <v>55079</v>
      </c>
      <c r="H106" s="3">
        <v>2024</v>
      </c>
      <c r="I106" s="3" t="str">
        <f t="shared" si="216"/>
        <v>Sum of 2024</v>
      </c>
      <c r="J106" s="8">
        <v>924740</v>
      </c>
      <c r="K106" s="8">
        <v>924740</v>
      </c>
      <c r="L106" s="8">
        <v>214778</v>
      </c>
      <c r="M106" s="8">
        <v>238298</v>
      </c>
      <c r="N106" s="8">
        <v>329077</v>
      </c>
      <c r="O106" s="8">
        <v>142587</v>
      </c>
      <c r="P106" s="13">
        <f t="shared" si="254"/>
        <v>0.23225771568224582</v>
      </c>
      <c r="Q106" s="13">
        <f t="shared" si="255"/>
        <v>0.25769189177498542</v>
      </c>
      <c r="R106" s="13">
        <f t="shared" si="256"/>
        <v>0.35585894413564895</v>
      </c>
      <c r="S106" s="13">
        <f t="shared" si="257"/>
        <v>0.15419144840711985</v>
      </c>
      <c r="T106" s="15">
        <v>35.700000000000003</v>
      </c>
      <c r="U106" s="15">
        <v>34.6</v>
      </c>
      <c r="V106" s="15">
        <v>36.700000000000003</v>
      </c>
      <c r="W106" s="17">
        <v>435557</v>
      </c>
      <c r="X106" s="17">
        <v>230160</v>
      </c>
      <c r="Y106" s="17">
        <v>46873</v>
      </c>
      <c r="Z106" s="17">
        <v>5343</v>
      </c>
      <c r="AA106" s="17">
        <v>44233</v>
      </c>
      <c r="AB106" s="17">
        <v>162574</v>
      </c>
      <c r="AC106" s="17">
        <v>489183</v>
      </c>
      <c r="AD106" s="13">
        <f t="shared" si="349"/>
        <v>0.47100482297726931</v>
      </c>
      <c r="AE106" s="13">
        <f t="shared" si="350"/>
        <v>0.24889158033609446</v>
      </c>
      <c r="AF106" s="13">
        <f t="shared" si="351"/>
        <v>5.0687760884140405E-2</v>
      </c>
      <c r="AG106" s="13">
        <f t="shared" si="352"/>
        <v>5.777840257802193E-3</v>
      </c>
      <c r="AH106" s="13">
        <f t="shared" si="353"/>
        <v>4.7832904383934942E-2</v>
      </c>
      <c r="AI106" s="13">
        <f t="shared" si="354"/>
        <v>0.17580509116075871</v>
      </c>
      <c r="AJ106" s="13">
        <f t="shared" si="355"/>
        <v>0.52899517702273069</v>
      </c>
      <c r="AK106" s="17">
        <v>396211</v>
      </c>
      <c r="AL106" s="17">
        <v>152933</v>
      </c>
      <c r="AM106" s="17">
        <v>126424</v>
      </c>
      <c r="AN106" s="17">
        <v>49137</v>
      </c>
      <c r="AO106" s="17">
        <v>67717</v>
      </c>
      <c r="AP106" s="13">
        <f t="shared" si="258"/>
        <v>0.38598877870629539</v>
      </c>
      <c r="AQ106" s="13">
        <f t="shared" si="317"/>
        <v>0.31908250906713848</v>
      </c>
      <c r="AR106" s="13">
        <f t="shared" si="318"/>
        <v>0.12401725343314547</v>
      </c>
      <c r="AS106" s="13">
        <f t="shared" si="319"/>
        <v>0.17091145879342068</v>
      </c>
      <c r="AT106" s="19">
        <v>2.29</v>
      </c>
      <c r="AU106" s="17">
        <v>868129</v>
      </c>
      <c r="AV106" s="17">
        <v>693459</v>
      </c>
      <c r="AW106" s="17">
        <v>112328</v>
      </c>
      <c r="AX106" s="17">
        <v>22721</v>
      </c>
      <c r="AY106" s="17">
        <v>25451</v>
      </c>
      <c r="AZ106" s="17">
        <v>14170</v>
      </c>
      <c r="BA106" s="13">
        <f t="shared" si="320"/>
        <v>0.79879718336790961</v>
      </c>
      <c r="BB106" s="13">
        <f t="shared" si="321"/>
        <v>0.12939090849401413</v>
      </c>
      <c r="BC106" s="13">
        <f t="shared" si="322"/>
        <v>2.6172377607475386E-2</v>
      </c>
      <c r="BD106" s="13">
        <f t="shared" si="323"/>
        <v>2.9317071541211041E-2</v>
      </c>
      <c r="BE106" s="13">
        <f t="shared" si="324"/>
        <v>1.6322458989389825E-2</v>
      </c>
      <c r="BF106" s="13">
        <f t="shared" si="210"/>
        <v>0.20120281663209039</v>
      </c>
      <c r="BG106" s="17">
        <v>913182</v>
      </c>
      <c r="BH106" s="17">
        <v>797170</v>
      </c>
      <c r="BI106" s="17">
        <v>79592</v>
      </c>
      <c r="BJ106" s="17">
        <v>16611</v>
      </c>
      <c r="BK106" s="17">
        <v>16877</v>
      </c>
      <c r="BL106" s="17">
        <v>2932</v>
      </c>
      <c r="BM106" s="13">
        <f t="shared" si="259"/>
        <v>0.87295851210383035</v>
      </c>
      <c r="BN106" s="13">
        <f t="shared" si="325"/>
        <v>8.7158967215735753E-2</v>
      </c>
      <c r="BO106" s="13">
        <f t="shared" si="326"/>
        <v>1.8190240280688844E-2</v>
      </c>
      <c r="BP106" s="13">
        <f t="shared" si="327"/>
        <v>1.8481529421298274E-2</v>
      </c>
      <c r="BQ106" s="13">
        <f t="shared" si="328"/>
        <v>3.2107509784467937E-3</v>
      </c>
      <c r="BR106" s="13">
        <f t="shared" si="217"/>
        <v>0.12704148789616965</v>
      </c>
      <c r="BS106" s="17">
        <v>609196</v>
      </c>
      <c r="BT106" s="17">
        <v>192920</v>
      </c>
      <c r="BU106" s="17">
        <v>20600</v>
      </c>
      <c r="BV106" s="17">
        <v>102024</v>
      </c>
      <c r="BW106" s="13">
        <f t="shared" si="260"/>
        <v>0.65877543958301787</v>
      </c>
      <c r="BX106" s="13">
        <f t="shared" si="329"/>
        <v>0.20862080152259013</v>
      </c>
      <c r="BY106" s="13">
        <f t="shared" si="330"/>
        <v>2.2276531781906264E-2</v>
      </c>
      <c r="BZ106" s="13">
        <f t="shared" si="331"/>
        <v>0.11032722711248567</v>
      </c>
      <c r="CA106" s="13">
        <f t="shared" si="261"/>
        <v>0.34122456041698207</v>
      </c>
      <c r="CB106" s="8">
        <v>905944</v>
      </c>
      <c r="CC106" s="8">
        <v>150646</v>
      </c>
      <c r="CD106" s="13">
        <f t="shared" si="262"/>
        <v>0.16628621636657454</v>
      </c>
      <c r="CE106" s="8">
        <v>211276</v>
      </c>
      <c r="CF106" s="8">
        <v>50827</v>
      </c>
      <c r="CG106" s="13">
        <f t="shared" si="263"/>
        <v>0.24057157462276832</v>
      </c>
      <c r="CH106" s="5">
        <v>66215</v>
      </c>
      <c r="CI106" s="5">
        <f>CH106*VLOOKUP(H106,'R-CPI-U-RS'!$A$44:$O$54,15,FALSE)</f>
        <v>66215</v>
      </c>
      <c r="CJ106" s="5"/>
      <c r="CK106" s="5" t="e">
        <v>#N/A</v>
      </c>
      <c r="CL106" s="9" t="e">
        <v>#N/A</v>
      </c>
      <c r="CM106" s="9" t="e">
        <v>#N/A</v>
      </c>
      <c r="CN106" s="9" t="e">
        <v>#N/A</v>
      </c>
      <c r="CO106" s="9" t="e">
        <v>#N/A</v>
      </c>
      <c r="CP106" s="9" t="e">
        <v>#N/A</v>
      </c>
      <c r="CQ106" s="9" t="e">
        <v>#N/A</v>
      </c>
      <c r="CR106" s="9" t="e">
        <v>#N/A</v>
      </c>
      <c r="CS106" s="9" t="e">
        <v>#N/A</v>
      </c>
      <c r="CT106" s="20" t="e">
        <v>#N/A</v>
      </c>
      <c r="CU106" s="20" t="e">
        <f>CT106*VLOOKUP(H106,'R-CPI-U-RS'!$A$44:$P$54,16,FALSE)</f>
        <v>#N/A</v>
      </c>
      <c r="CV106" s="9" t="e">
        <v>#N/A</v>
      </c>
      <c r="CW106" s="9">
        <v>758912</v>
      </c>
      <c r="CX106" s="9">
        <v>99763</v>
      </c>
      <c r="CY106" s="9">
        <v>23947</v>
      </c>
      <c r="CZ106" s="9">
        <v>22879</v>
      </c>
      <c r="DA106" s="11">
        <f t="shared" si="264"/>
        <v>0.83811282372962592</v>
      </c>
      <c r="DB106" s="11">
        <f t="shared" si="265"/>
        <v>0.11017436756005791</v>
      </c>
      <c r="DC106" s="11">
        <f t="shared" si="266"/>
        <v>2.6446133135137342E-2</v>
      </c>
      <c r="DD106" s="11">
        <f t="shared" si="267"/>
        <v>2.5266675575178824E-2</v>
      </c>
      <c r="DE106" s="9" t="e">
        <v>#N/A</v>
      </c>
      <c r="DF106" s="9">
        <v>447437</v>
      </c>
      <c r="DG106" s="9" t="e">
        <v>#N/A</v>
      </c>
      <c r="DH106" s="9" t="e">
        <v>#N/A</v>
      </c>
      <c r="DI106" s="9" t="e">
        <v>#N/A</v>
      </c>
      <c r="DJ106" s="9" t="e">
        <v>#N/A</v>
      </c>
      <c r="DK106" s="9" t="e">
        <v>#N/A</v>
      </c>
      <c r="DL106" s="9" t="e">
        <v>#N/A</v>
      </c>
      <c r="DM106" s="9" t="e">
        <v>#N/A</v>
      </c>
      <c r="DN106" s="9" t="e">
        <v>#N/A</v>
      </c>
      <c r="DO106" s="9" t="e">
        <v>#N/A</v>
      </c>
      <c r="DP106" s="9" t="e">
        <v>#N/A</v>
      </c>
      <c r="DQ106" s="9" t="e">
        <v>#N/A</v>
      </c>
      <c r="DR106" s="9" t="e">
        <v>#N/A</v>
      </c>
      <c r="DS106" s="9" t="e">
        <v>#N/A</v>
      </c>
      <c r="DT106" s="9" t="e">
        <v>#N/A</v>
      </c>
      <c r="DU106" s="9" t="e">
        <v>#N/A</v>
      </c>
      <c r="DV106" s="9" t="e">
        <v>#N/A</v>
      </c>
      <c r="DW106" s="9" t="e">
        <v>#N/A</v>
      </c>
      <c r="DX106" s="9" t="e">
        <v>#N/A</v>
      </c>
      <c r="DY106" s="9" t="e">
        <v>#N/A</v>
      </c>
      <c r="DZ106" s="9" t="e">
        <v>#N/A</v>
      </c>
      <c r="EA106" s="9" t="e">
        <f t="shared" si="336"/>
        <v>#N/A</v>
      </c>
      <c r="EB106" s="9" t="e">
        <f t="shared" si="337"/>
        <v>#N/A</v>
      </c>
      <c r="EC106" s="9" t="e">
        <f t="shared" si="338"/>
        <v>#N/A</v>
      </c>
      <c r="ED106" s="9" t="e">
        <f t="shared" si="339"/>
        <v>#N/A</v>
      </c>
      <c r="EE106" s="9" t="e">
        <f t="shared" si="340"/>
        <v>#N/A</v>
      </c>
      <c r="EF106" s="9" t="e">
        <f t="shared" si="341"/>
        <v>#N/A</v>
      </c>
      <c r="EG106" s="11" t="e">
        <f t="shared" si="342"/>
        <v>#N/A</v>
      </c>
      <c r="EH106" s="11" t="e">
        <f t="shared" si="343"/>
        <v>#N/A</v>
      </c>
      <c r="EI106" s="11" t="e">
        <f t="shared" si="344"/>
        <v>#N/A</v>
      </c>
      <c r="EJ106" s="11" t="e">
        <f t="shared" si="345"/>
        <v>#N/A</v>
      </c>
      <c r="EK106" s="11" t="e">
        <f t="shared" si="346"/>
        <v>#N/A</v>
      </c>
      <c r="EL106" s="11" t="e">
        <f t="shared" si="347"/>
        <v>#N/A</v>
      </c>
      <c r="EM106" s="9">
        <v>736758</v>
      </c>
      <c r="EN106" s="9">
        <v>486809</v>
      </c>
      <c r="EO106" s="14">
        <f t="shared" si="268"/>
        <v>0.66074477643948215</v>
      </c>
      <c r="EP106" s="9">
        <v>464762</v>
      </c>
      <c r="EQ106" s="9">
        <v>447437</v>
      </c>
      <c r="ER106" s="11">
        <f t="shared" si="218"/>
        <v>3.7277144000585245E-2</v>
      </c>
      <c r="ES106" s="9" t="e">
        <v>#N/A</v>
      </c>
      <c r="ET106" s="9">
        <v>620841</v>
      </c>
      <c r="EU106" s="9">
        <v>70244</v>
      </c>
      <c r="EV106" s="9">
        <v>166192</v>
      </c>
      <c r="EW106" s="9">
        <v>160131</v>
      </c>
      <c r="EX106" s="9">
        <v>79840</v>
      </c>
      <c r="EY106" s="9">
        <v>144434</v>
      </c>
      <c r="EZ106" s="13">
        <f t="shared" si="269"/>
        <v>0.11314330078071519</v>
      </c>
      <c r="FA106" s="13">
        <f t="shared" si="270"/>
        <v>0.26768850639696801</v>
      </c>
      <c r="FB106" s="13">
        <f t="shared" si="271"/>
        <v>0.25792594239104699</v>
      </c>
      <c r="FC106" s="13">
        <f t="shared" si="272"/>
        <v>0.12859975420437761</v>
      </c>
      <c r="FD106" s="13">
        <f t="shared" si="273"/>
        <v>0.23264249622689223</v>
      </c>
      <c r="FE106" s="13">
        <f t="shared" si="274"/>
        <v>0.36124225043126984</v>
      </c>
      <c r="FF106" s="9" t="e">
        <v>#N/A</v>
      </c>
      <c r="FG106" s="9" t="e">
        <v>#N/A</v>
      </c>
      <c r="FH106" s="9" t="e">
        <v>#N/A</v>
      </c>
      <c r="FI106" s="9" t="e">
        <v>#N/A</v>
      </c>
      <c r="FJ106" s="9" t="e">
        <v>#N/A</v>
      </c>
      <c r="FK106" s="9" t="e">
        <f t="shared" si="219"/>
        <v>#N/A</v>
      </c>
      <c r="FL106" s="9" t="e">
        <f t="shared" si="220"/>
        <v>#N/A</v>
      </c>
      <c r="FM106" s="9" t="e">
        <f t="shared" si="221"/>
        <v>#N/A</v>
      </c>
      <c r="FN106" s="9" t="e">
        <v>#N/A</v>
      </c>
      <c r="FO106" s="9" t="e">
        <v>#N/A</v>
      </c>
      <c r="FP106" s="9" t="e">
        <v>#N/A</v>
      </c>
      <c r="FQ106" s="9" t="e">
        <f t="shared" si="222"/>
        <v>#N/A</v>
      </c>
      <c r="FR106" s="8">
        <v>429051</v>
      </c>
      <c r="FS106" s="8">
        <v>32840</v>
      </c>
      <c r="FT106" s="13">
        <f t="shared" si="275"/>
        <v>7.6541017268343392E-2</v>
      </c>
      <c r="FU106" s="8">
        <v>396211</v>
      </c>
      <c r="FV106" s="8">
        <v>200105</v>
      </c>
      <c r="FW106" s="8">
        <v>196106</v>
      </c>
      <c r="FX106" s="13">
        <f t="shared" si="276"/>
        <v>0.50504655347781868</v>
      </c>
      <c r="FY106" s="13">
        <f t="shared" si="277"/>
        <v>0.49495344652218137</v>
      </c>
      <c r="FZ106" s="17">
        <v>48228</v>
      </c>
      <c r="GA106" s="17">
        <v>45682</v>
      </c>
      <c r="GB106" s="17">
        <v>99578</v>
      </c>
      <c r="GC106" s="17">
        <v>117470</v>
      </c>
      <c r="GD106" s="17">
        <v>118093</v>
      </c>
      <c r="GE106" s="13">
        <f t="shared" si="223"/>
        <v>0.11240621744268164</v>
      </c>
      <c r="GF106" s="13">
        <f t="shared" si="224"/>
        <v>0.10647219095165843</v>
      </c>
      <c r="GG106" s="13">
        <f t="shared" si="225"/>
        <v>0.23208895912140981</v>
      </c>
      <c r="GH106" s="13">
        <f t="shared" si="226"/>
        <v>0.27379029532619664</v>
      </c>
      <c r="GI106" s="13">
        <f t="shared" si="227"/>
        <v>0.27524233715805346</v>
      </c>
      <c r="GJ106">
        <v>1957</v>
      </c>
      <c r="GK106" s="8">
        <v>211273</v>
      </c>
      <c r="GL106" s="8">
        <v>96019</v>
      </c>
      <c r="GM106" s="8">
        <v>44199</v>
      </c>
      <c r="GN106" s="8">
        <v>75673</v>
      </c>
      <c r="GO106" s="8">
        <v>1887</v>
      </c>
      <c r="GP106" s="13">
        <f t="shared" si="278"/>
        <v>0.49241931611859663</v>
      </c>
      <c r="GQ106" s="13">
        <f t="shared" si="279"/>
        <v>0.22379390795033691</v>
      </c>
      <c r="GR106" s="13">
        <f t="shared" si="280"/>
        <v>0.10301572540327374</v>
      </c>
      <c r="GS106" s="13">
        <f t="shared" si="281"/>
        <v>0.17637297197769031</v>
      </c>
      <c r="GT106" s="13">
        <f t="shared" si="282"/>
        <v>4.3980785501024355E-3</v>
      </c>
      <c r="GU106" s="21">
        <v>278787.30302253098</v>
      </c>
      <c r="GV106" s="21">
        <f>GU106*VLOOKUP(H106,'R-CPI-U-RS'!$A$44:$O$54,15,FALSE)</f>
        <v>278787.30302253098</v>
      </c>
      <c r="GW106" s="9">
        <v>189</v>
      </c>
      <c r="GX106" s="9">
        <v>28</v>
      </c>
      <c r="GY106" s="9">
        <v>0</v>
      </c>
      <c r="GZ106" s="9">
        <v>788</v>
      </c>
      <c r="HA106" s="9">
        <f t="shared" si="228"/>
        <v>816</v>
      </c>
      <c r="HB106" s="8">
        <v>19693</v>
      </c>
      <c r="HC106" s="8">
        <v>120291</v>
      </c>
      <c r="HD106" s="8">
        <v>117590</v>
      </c>
      <c r="HE106" s="8">
        <v>134989</v>
      </c>
      <c r="HF106" s="8">
        <v>3648</v>
      </c>
      <c r="HG106" s="13">
        <f t="shared" si="283"/>
        <v>4.9703314648003212E-2</v>
      </c>
      <c r="HH106" s="13">
        <f t="shared" si="332"/>
        <v>0.30360338304590229</v>
      </c>
      <c r="HI106" s="13">
        <f t="shared" si="333"/>
        <v>0.29678630830542313</v>
      </c>
      <c r="HJ106" s="13">
        <f t="shared" si="334"/>
        <v>0.34069977865329332</v>
      </c>
      <c r="HK106" s="13">
        <f t="shared" si="335"/>
        <v>9.207215347378039E-3</v>
      </c>
      <c r="HL106" s="5">
        <v>1205</v>
      </c>
      <c r="HM106" s="5">
        <f>HL106*VLOOKUP(H106,'R-CPI-U-RS'!$A$44:$O$54,15,FALSE)</f>
        <v>1205</v>
      </c>
      <c r="HN106" s="17">
        <v>36429</v>
      </c>
      <c r="HO106" s="17">
        <v>76815</v>
      </c>
      <c r="HP106" s="17">
        <v>40831</v>
      </c>
      <c r="HQ106" s="17">
        <v>16085</v>
      </c>
      <c r="HR106" s="17">
        <v>28415</v>
      </c>
      <c r="HS106" s="17">
        <v>1530</v>
      </c>
      <c r="HT106" s="13">
        <f t="shared" si="284"/>
        <v>0.18204942405237251</v>
      </c>
      <c r="HU106" s="13">
        <f t="shared" si="285"/>
        <v>0.38387346643012421</v>
      </c>
      <c r="HV106" s="13">
        <f t="shared" si="286"/>
        <v>0.20404787486569551</v>
      </c>
      <c r="HW106" s="13">
        <f t="shared" si="287"/>
        <v>8.0382799030508989E-2</v>
      </c>
      <c r="HX106" s="13">
        <f t="shared" si="288"/>
        <v>0.14200044976387396</v>
      </c>
      <c r="HY106" s="13">
        <f t="shared" si="289"/>
        <v>7.6459858574248517E-3</v>
      </c>
      <c r="HZ106" s="13">
        <v>0.18</v>
      </c>
      <c r="IA106" s="17">
        <v>9208</v>
      </c>
      <c r="IB106" s="17">
        <v>41263</v>
      </c>
      <c r="IC106" s="17">
        <v>45453</v>
      </c>
      <c r="ID106" s="17">
        <v>30172</v>
      </c>
      <c r="IE106" s="17">
        <v>60759</v>
      </c>
      <c r="IF106" s="17">
        <v>9251</v>
      </c>
      <c r="IG106" s="13">
        <f t="shared" si="290"/>
        <v>4.6954198239727497E-2</v>
      </c>
      <c r="IH106" s="13">
        <f t="shared" si="291"/>
        <v>0.21041171611271456</v>
      </c>
      <c r="II106" s="13">
        <f t="shared" si="292"/>
        <v>0.23177771205368525</v>
      </c>
      <c r="IJ106" s="13">
        <f t="shared" si="293"/>
        <v>0.15385556790715224</v>
      </c>
      <c r="IK106" s="13">
        <f t="shared" si="294"/>
        <v>0.30982733827623837</v>
      </c>
      <c r="IL106" s="13">
        <f t="shared" si="295"/>
        <v>4.7173467410482089E-2</v>
      </c>
      <c r="IM106" s="13">
        <v>0.29399999999999998</v>
      </c>
      <c r="IN106" s="17">
        <v>470531</v>
      </c>
      <c r="IO106" s="17">
        <v>332743</v>
      </c>
      <c r="IP106" s="17">
        <v>40524</v>
      </c>
      <c r="IQ106" s="17">
        <v>16820</v>
      </c>
      <c r="IR106" s="17">
        <v>15958</v>
      </c>
      <c r="IS106" s="17">
        <v>9794</v>
      </c>
      <c r="IT106" s="17">
        <v>54692</v>
      </c>
      <c r="IU106" s="13">
        <f t="shared" si="296"/>
        <v>0.70716488392900789</v>
      </c>
      <c r="IV106" s="13">
        <f t="shared" si="297"/>
        <v>8.6123974828438504E-2</v>
      </c>
      <c r="IW106" s="13">
        <f t="shared" si="298"/>
        <v>3.5746847710352775E-2</v>
      </c>
      <c r="IX106" s="13">
        <f t="shared" si="299"/>
        <v>3.3914874896659307E-2</v>
      </c>
      <c r="IY106" s="13">
        <f t="shared" si="300"/>
        <v>2.0814781597811832E-2</v>
      </c>
      <c r="IZ106" s="13">
        <f t="shared" si="301"/>
        <v>0.11623463703772971</v>
      </c>
      <c r="JA106" s="17">
        <v>470531</v>
      </c>
      <c r="JB106" s="17">
        <v>332743</v>
      </c>
      <c r="JC106" s="17">
        <v>40524</v>
      </c>
      <c r="JD106" s="17">
        <v>16820</v>
      </c>
      <c r="JE106" s="17">
        <v>18444</v>
      </c>
      <c r="JF106" s="17">
        <v>7308</v>
      </c>
      <c r="JG106" s="17">
        <v>54692</v>
      </c>
      <c r="JH106" s="13">
        <f t="shared" si="229"/>
        <v>0.70716488392900789</v>
      </c>
      <c r="JI106" s="13">
        <f t="shared" si="230"/>
        <v>8.6123974828438504E-2</v>
      </c>
      <c r="JJ106" s="13">
        <f t="shared" si="231"/>
        <v>3.5746847710352775E-2</v>
      </c>
      <c r="JK106" s="13">
        <f t="shared" si="232"/>
        <v>3.9198267489283387E-2</v>
      </c>
      <c r="JL106" s="13">
        <f t="shared" si="233"/>
        <v>1.5531389005187756E-2</v>
      </c>
      <c r="JM106" s="13">
        <f t="shared" si="234"/>
        <v>0.11623463703772971</v>
      </c>
      <c r="JN106" s="1">
        <v>0</v>
      </c>
      <c r="JO106" s="1">
        <v>0</v>
      </c>
      <c r="JP106" s="1">
        <v>0</v>
      </c>
      <c r="JQ106" s="1">
        <v>0</v>
      </c>
      <c r="JR106" s="1">
        <v>0</v>
      </c>
      <c r="JS106" s="1">
        <v>0</v>
      </c>
      <c r="JT106" s="11" t="e">
        <f t="shared" si="235"/>
        <v>#DIV/0!</v>
      </c>
      <c r="JU106" s="11" t="e">
        <f t="shared" si="236"/>
        <v>#DIV/0!</v>
      </c>
      <c r="JV106" s="11" t="e">
        <f t="shared" si="237"/>
        <v>#DIV/0!</v>
      </c>
      <c r="JW106" s="11" t="e">
        <f t="shared" si="238"/>
        <v>#DIV/0!</v>
      </c>
      <c r="JX106" s="11" t="e">
        <f t="shared" si="239"/>
        <v>#DIV/0!</v>
      </c>
      <c r="JY106" s="29">
        <f>(JN106/J106)*100000</f>
        <v>0</v>
      </c>
      <c r="JZ106" s="9"/>
      <c r="KA106" s="9"/>
      <c r="KB106" s="9"/>
      <c r="KC106" s="9"/>
      <c r="KD106" s="9"/>
      <c r="KE106" s="9"/>
      <c r="KF106" s="9"/>
      <c r="KG106" s="9"/>
      <c r="KH106" s="9">
        <f t="shared" si="240"/>
        <v>0</v>
      </c>
      <c r="KI106" s="9">
        <f t="shared" si="241"/>
        <v>0</v>
      </c>
      <c r="KJ106" s="9">
        <f t="shared" si="242"/>
        <v>0</v>
      </c>
      <c r="KK106">
        <v>6.7</v>
      </c>
      <c r="KL106" s="8">
        <v>2209</v>
      </c>
      <c r="KM106" s="8">
        <v>5</v>
      </c>
      <c r="KN106" s="8">
        <v>150028</v>
      </c>
      <c r="KO106" s="8">
        <v>401463</v>
      </c>
      <c r="KP106" s="8">
        <v>111321</v>
      </c>
      <c r="KQ106" s="8">
        <v>181106</v>
      </c>
      <c r="KR106" s="8">
        <v>92779</v>
      </c>
      <c r="KS106" s="8">
        <v>16257</v>
      </c>
      <c r="KT106" s="13">
        <f t="shared" si="302"/>
        <v>0.2772883179769991</v>
      </c>
      <c r="KU106" s="13">
        <f t="shared" si="303"/>
        <v>0.45111504671663394</v>
      </c>
      <c r="KV106" s="13">
        <f t="shared" si="304"/>
        <v>0.23110224354423695</v>
      </c>
      <c r="KW106" s="13">
        <f t="shared" si="305"/>
        <v>4.049439176213001E-2</v>
      </c>
      <c r="KX106" s="17">
        <v>8998645</v>
      </c>
      <c r="KY106" s="15">
        <f t="shared" si="306"/>
        <v>22.414630987164447</v>
      </c>
      <c r="KZ106" s="8">
        <v>452087</v>
      </c>
      <c r="LA106" s="8">
        <v>31195</v>
      </c>
      <c r="LB106" s="8">
        <v>139912</v>
      </c>
      <c r="LC106" s="8">
        <v>189481</v>
      </c>
      <c r="LD106" s="8">
        <v>61617</v>
      </c>
      <c r="LE106" s="8">
        <v>29882</v>
      </c>
      <c r="LF106" s="13">
        <f t="shared" si="307"/>
        <v>6.9002205327735586E-2</v>
      </c>
      <c r="LG106" s="13">
        <f t="shared" si="308"/>
        <v>0.30948025490668829</v>
      </c>
      <c r="LH106" s="13">
        <f t="shared" si="309"/>
        <v>0.419125079907186</v>
      </c>
      <c r="LI106" s="13">
        <f t="shared" si="310"/>
        <v>0.13629456277220978</v>
      </c>
      <c r="LJ106" s="13">
        <f t="shared" si="311"/>
        <v>6.6097897086180316E-2</v>
      </c>
      <c r="LK106" s="17" t="e">
        <v>#N/A</v>
      </c>
      <c r="LL106" s="17" t="e">
        <v>#N/A</v>
      </c>
      <c r="LM106" s="13" t="e">
        <f t="shared" si="348"/>
        <v>#N/A</v>
      </c>
      <c r="LN106" s="27">
        <v>208.23000000000002</v>
      </c>
      <c r="LO106" s="27">
        <v>7.82</v>
      </c>
      <c r="LP106" s="27">
        <v>11.239999999999998</v>
      </c>
      <c r="LQ106" s="27">
        <v>12.42</v>
      </c>
      <c r="LR106" s="27">
        <v>2.81</v>
      </c>
      <c r="LS106" s="11">
        <f t="shared" si="312"/>
        <v>0.8586095992083127</v>
      </c>
      <c r="LT106" s="11">
        <f t="shared" si="313"/>
        <v>3.2244763318489196E-2</v>
      </c>
      <c r="LU106" s="11">
        <f t="shared" si="314"/>
        <v>4.6346693056242776E-2</v>
      </c>
      <c r="LV106" s="11">
        <f t="shared" si="315"/>
        <v>5.1212271152894603E-2</v>
      </c>
      <c r="LW106" s="11">
        <f t="shared" si="316"/>
        <v>1.1586673264060696E-2</v>
      </c>
      <c r="LX106" s="25" t="e">
        <v>#N/A</v>
      </c>
      <c r="LY106" s="25" t="e">
        <v>#N/A</v>
      </c>
      <c r="LZ106" s="25" t="e">
        <v>#N/A</v>
      </c>
      <c r="MA106" s="25" t="e">
        <v>#N/A</v>
      </c>
      <c r="MB106" s="22" t="e">
        <v>#N/A</v>
      </c>
      <c r="MC106" s="22" t="e">
        <v>#N/A</v>
      </c>
      <c r="MD106" s="1">
        <v>183</v>
      </c>
      <c r="ME106" s="1">
        <v>140</v>
      </c>
      <c r="MF106" s="1">
        <v>42</v>
      </c>
      <c r="MG106" s="1">
        <v>1</v>
      </c>
      <c r="MH106" s="1">
        <v>0</v>
      </c>
      <c r="MI106" s="1">
        <v>0</v>
      </c>
      <c r="MJ106" s="11">
        <f t="shared" si="243"/>
        <v>0.76502732240437155</v>
      </c>
      <c r="MK106" s="11">
        <f t="shared" si="244"/>
        <v>0.22950819672131148</v>
      </c>
      <c r="ML106" s="11">
        <f t="shared" si="245"/>
        <v>5.4644808743169399E-3</v>
      </c>
      <c r="MM106" s="11">
        <f t="shared" si="246"/>
        <v>0</v>
      </c>
      <c r="MN106" s="11">
        <f t="shared" si="247"/>
        <v>0</v>
      </c>
      <c r="MO106" s="26">
        <v>93.763919821826207</v>
      </c>
      <c r="MP106" s="26">
        <v>93.5004642525533</v>
      </c>
      <c r="MQ106" s="26">
        <v>83.959999084472599</v>
      </c>
      <c r="MR106" s="26">
        <v>98.889999389648395</v>
      </c>
      <c r="MS106" s="9">
        <v>564525.55539224495</v>
      </c>
      <c r="MT106" s="9">
        <v>1911.1132</v>
      </c>
      <c r="MU106" s="9">
        <v>32717</v>
      </c>
      <c r="MV106" s="9">
        <v>1360553.3785782999</v>
      </c>
      <c r="MW106" s="9">
        <v>1959707.0471705401</v>
      </c>
      <c r="MX106" s="13" t="e">
        <v>#N/A</v>
      </c>
      <c r="MY106" s="13" t="e">
        <v>#N/A</v>
      </c>
      <c r="MZ106" s="13" t="e">
        <v>#N/A</v>
      </c>
      <c r="NA106" s="13" t="e">
        <v>#N/A</v>
      </c>
      <c r="NB106" s="13" t="e">
        <v>#N/A</v>
      </c>
      <c r="NC106" s="8" t="e">
        <v>#N/A</v>
      </c>
      <c r="ND106" s="8" t="e">
        <v>#N/A</v>
      </c>
      <c r="NE106" s="8" t="e">
        <v>#N/A</v>
      </c>
      <c r="NF106" s="8" t="e">
        <v>#N/A</v>
      </c>
      <c r="NG106" s="8" t="e">
        <v>#N/A</v>
      </c>
      <c r="NH106" s="38" t="e">
        <f t="shared" si="248"/>
        <v>#N/A</v>
      </c>
      <c r="NI106" s="38" t="e">
        <f t="shared" si="249"/>
        <v>#N/A</v>
      </c>
      <c r="NJ106" s="38" t="e">
        <f t="shared" si="250"/>
        <v>#N/A</v>
      </c>
      <c r="NK106" s="38" t="e">
        <f t="shared" si="251"/>
        <v>#N/A</v>
      </c>
      <c r="NL106" s="38" t="e">
        <f t="shared" si="252"/>
        <v>#N/A</v>
      </c>
      <c r="NM106" s="8">
        <v>918604</v>
      </c>
      <c r="NN106" s="8">
        <v>127154</v>
      </c>
      <c r="NO106" s="11">
        <f t="shared" si="253"/>
        <v>0.13842090824773243</v>
      </c>
      <c r="NP106" s="13" t="e">
        <v>#N/A</v>
      </c>
      <c r="NQ106" s="13" t="e">
        <v>#N/A</v>
      </c>
      <c r="NR106" s="13" t="e">
        <v>#N/A</v>
      </c>
      <c r="NS106" s="9" t="e">
        <v>#N/A</v>
      </c>
      <c r="NT106" s="39" t="e">
        <v>#N/A</v>
      </c>
      <c r="NU106" s="8" t="e">
        <v>#N/A</v>
      </c>
      <c r="NV106" s="16" t="e">
        <v>#N/A</v>
      </c>
      <c r="NW106" s="8" t="e">
        <v>#N/A</v>
      </c>
      <c r="NX106" s="25" t="e">
        <v>#N/A</v>
      </c>
      <c r="NY106" s="39" t="e">
        <v>#N/A</v>
      </c>
    </row>
    <row r="107" spans="1:389" x14ac:dyDescent="0.25">
      <c r="A107" s="3" t="s">
        <v>54</v>
      </c>
      <c r="B107" s="3" t="s">
        <v>9</v>
      </c>
      <c r="C107" s="3" t="s">
        <v>85</v>
      </c>
      <c r="D107" s="3" t="s">
        <v>101</v>
      </c>
      <c r="E107" s="3" t="s">
        <v>32</v>
      </c>
      <c r="F107" s="3" t="s">
        <v>33</v>
      </c>
      <c r="G107" s="3">
        <v>36055</v>
      </c>
      <c r="H107" s="3">
        <v>2014</v>
      </c>
      <c r="I107" s="3" t="str">
        <f t="shared" si="216"/>
        <v>Sum of 2014</v>
      </c>
      <c r="J107" s="8">
        <v>755089</v>
      </c>
      <c r="K107" s="8" t="e">
        <v>#N/A</v>
      </c>
      <c r="L107" s="8" t="e">
        <v>#N/A</v>
      </c>
      <c r="M107" s="8" t="e">
        <v>#N/A</v>
      </c>
      <c r="N107" s="8" t="e">
        <v>#N/A</v>
      </c>
      <c r="O107" s="8" t="e">
        <v>#N/A</v>
      </c>
      <c r="P107" s="13" t="e">
        <f t="shared" si="254"/>
        <v>#N/A</v>
      </c>
      <c r="Q107" s="13" t="e">
        <f t="shared" si="255"/>
        <v>#N/A</v>
      </c>
      <c r="R107" s="13" t="e">
        <f t="shared" si="256"/>
        <v>#N/A</v>
      </c>
      <c r="S107" s="13" t="e">
        <f t="shared" si="257"/>
        <v>#N/A</v>
      </c>
      <c r="T107" s="15" t="e">
        <v>#N/A</v>
      </c>
      <c r="U107" s="15" t="e">
        <v>#N/A</v>
      </c>
      <c r="V107" s="15" t="e">
        <v>#N/A</v>
      </c>
      <c r="W107" s="17" t="e">
        <v>#N/A</v>
      </c>
      <c r="X107" s="17" t="e">
        <v>#N/A</v>
      </c>
      <c r="Y107" s="17" t="e">
        <v>#N/A</v>
      </c>
      <c r="Z107" s="17" t="e">
        <v>#N/A</v>
      </c>
      <c r="AA107" s="17" t="e">
        <v>#N/A</v>
      </c>
      <c r="AB107" s="17" t="e">
        <v>#N/A</v>
      </c>
      <c r="AC107" s="17" t="e">
        <v>#N/A</v>
      </c>
      <c r="AD107" s="13" t="e">
        <f t="shared" si="349"/>
        <v>#N/A</v>
      </c>
      <c r="AE107" s="13" t="e">
        <f t="shared" si="350"/>
        <v>#N/A</v>
      </c>
      <c r="AF107" s="13" t="e">
        <f t="shared" si="351"/>
        <v>#N/A</v>
      </c>
      <c r="AG107" s="13" t="e">
        <f t="shared" si="352"/>
        <v>#N/A</v>
      </c>
      <c r="AH107" s="13" t="e">
        <f t="shared" si="353"/>
        <v>#N/A</v>
      </c>
      <c r="AI107" s="13" t="e">
        <f t="shared" si="354"/>
        <v>#N/A</v>
      </c>
      <c r="AJ107" s="13" t="e">
        <f t="shared" si="355"/>
        <v>#N/A</v>
      </c>
      <c r="AK107" s="17" t="e">
        <v>#N/A</v>
      </c>
      <c r="AL107" s="17" t="e">
        <v>#N/A</v>
      </c>
      <c r="AM107" s="17" t="e">
        <v>#N/A</v>
      </c>
      <c r="AN107" s="17" t="e">
        <v>#N/A</v>
      </c>
      <c r="AO107" s="17" t="e">
        <v>#N/A</v>
      </c>
      <c r="AP107" s="13" t="e">
        <f t="shared" si="258"/>
        <v>#N/A</v>
      </c>
      <c r="AQ107" s="13" t="e">
        <f t="shared" si="317"/>
        <v>#N/A</v>
      </c>
      <c r="AR107" s="13" t="e">
        <f t="shared" si="318"/>
        <v>#N/A</v>
      </c>
      <c r="AS107" s="13" t="e">
        <f t="shared" si="319"/>
        <v>#N/A</v>
      </c>
      <c r="AT107" s="19" t="e">
        <v>#N/A</v>
      </c>
      <c r="AU107" s="17" t="e">
        <v>#N/A</v>
      </c>
      <c r="AV107" s="17" t="e">
        <v>#N/A</v>
      </c>
      <c r="AW107" s="17" t="e">
        <v>#N/A</v>
      </c>
      <c r="AX107" s="17" t="e">
        <v>#N/A</v>
      </c>
      <c r="AY107" s="17" t="e">
        <v>#N/A</v>
      </c>
      <c r="AZ107" s="17" t="e">
        <v>#N/A</v>
      </c>
      <c r="BA107" s="13" t="e">
        <f t="shared" si="320"/>
        <v>#N/A</v>
      </c>
      <c r="BB107" s="13" t="e">
        <f t="shared" si="321"/>
        <v>#N/A</v>
      </c>
      <c r="BC107" s="13" t="e">
        <f t="shared" si="322"/>
        <v>#N/A</v>
      </c>
      <c r="BD107" s="13" t="e">
        <f t="shared" si="323"/>
        <v>#N/A</v>
      </c>
      <c r="BE107" s="13" t="e">
        <f t="shared" si="324"/>
        <v>#N/A</v>
      </c>
      <c r="BF107" s="13" t="e">
        <f t="shared" si="210"/>
        <v>#N/A</v>
      </c>
      <c r="BG107" s="17" t="e">
        <v>#N/A</v>
      </c>
      <c r="BH107" s="17" t="e">
        <v>#N/A</v>
      </c>
      <c r="BI107" s="17" t="e">
        <v>#N/A</v>
      </c>
      <c r="BJ107" s="17" t="e">
        <v>#N/A</v>
      </c>
      <c r="BK107" s="17" t="e">
        <v>#N/A</v>
      </c>
      <c r="BL107" s="17" t="e">
        <v>#N/A</v>
      </c>
      <c r="BM107" s="13" t="e">
        <f t="shared" si="259"/>
        <v>#N/A</v>
      </c>
      <c r="BN107" s="13" t="e">
        <f t="shared" si="325"/>
        <v>#N/A</v>
      </c>
      <c r="BO107" s="13" t="e">
        <f t="shared" si="326"/>
        <v>#N/A</v>
      </c>
      <c r="BP107" s="13" t="e">
        <f t="shared" si="327"/>
        <v>#N/A</v>
      </c>
      <c r="BQ107" s="13" t="e">
        <f t="shared" si="328"/>
        <v>#N/A</v>
      </c>
      <c r="BR107" s="13" t="e">
        <f t="shared" si="217"/>
        <v>#N/A</v>
      </c>
      <c r="BS107" s="17" t="e">
        <v>#N/A</v>
      </c>
      <c r="BT107" s="17" t="e">
        <v>#N/A</v>
      </c>
      <c r="BU107" s="17" t="e">
        <v>#N/A</v>
      </c>
      <c r="BV107" s="17" t="e">
        <v>#N/A</v>
      </c>
      <c r="BW107" s="13" t="e">
        <f t="shared" si="260"/>
        <v>#N/A</v>
      </c>
      <c r="BX107" s="13" t="e">
        <f t="shared" si="329"/>
        <v>#N/A</v>
      </c>
      <c r="BY107" s="13" t="e">
        <f t="shared" si="330"/>
        <v>#N/A</v>
      </c>
      <c r="BZ107" s="13" t="e">
        <f t="shared" si="331"/>
        <v>#N/A</v>
      </c>
      <c r="CA107" s="13" t="e">
        <f t="shared" si="261"/>
        <v>#N/A</v>
      </c>
      <c r="CB107" s="8" t="e">
        <v>#N/A</v>
      </c>
      <c r="CC107" s="8" t="e">
        <v>#N/A</v>
      </c>
      <c r="CD107" s="13" t="e">
        <f t="shared" si="262"/>
        <v>#N/A</v>
      </c>
      <c r="CE107" s="8" t="e">
        <v>#N/A</v>
      </c>
      <c r="CF107" s="8" t="e">
        <v>#N/A</v>
      </c>
      <c r="CG107" s="13" t="e">
        <f t="shared" si="263"/>
        <v>#N/A</v>
      </c>
      <c r="CH107" s="5" t="e">
        <v>#N/A</v>
      </c>
      <c r="CI107" s="5" t="e">
        <f>CH107*VLOOKUP(H107,'R-CPI-U-RS'!$A$44:$O$54,15,FALSE)</f>
        <v>#N/A</v>
      </c>
      <c r="CJ107" s="5">
        <v>42950283</v>
      </c>
      <c r="CK107" s="5">
        <v>45404640</v>
      </c>
      <c r="CL107" s="9">
        <v>17499</v>
      </c>
      <c r="CM107" s="9">
        <v>8883</v>
      </c>
      <c r="CN107" s="9">
        <v>3402</v>
      </c>
      <c r="CO107" s="9">
        <v>2393</v>
      </c>
      <c r="CP107" s="9">
        <v>1738</v>
      </c>
      <c r="CQ107" s="9">
        <v>576</v>
      </c>
      <c r="CR107" s="9">
        <v>352</v>
      </c>
      <c r="CS107" s="9">
        <v>155</v>
      </c>
      <c r="CT107" s="20">
        <v>14895591000</v>
      </c>
      <c r="CU107" s="20">
        <f>CT107*VLOOKUP(H107,'R-CPI-U-RS'!$A$44:$P$54,16,FALSE)</f>
        <v>19248170941.328735</v>
      </c>
      <c r="CV107" s="9">
        <v>1333</v>
      </c>
      <c r="CW107" s="9" t="e">
        <v>#N/A</v>
      </c>
      <c r="CX107" s="9" t="e">
        <v>#N/A</v>
      </c>
      <c r="CY107" s="9" t="e">
        <v>#N/A</v>
      </c>
      <c r="CZ107" s="9" t="e">
        <v>#N/A</v>
      </c>
      <c r="DA107" s="11" t="e">
        <f t="shared" si="264"/>
        <v>#N/A</v>
      </c>
      <c r="DB107" s="11" t="e">
        <f t="shared" si="265"/>
        <v>#N/A</v>
      </c>
      <c r="DC107" s="11" t="e">
        <f t="shared" si="266"/>
        <v>#N/A</v>
      </c>
      <c r="DD107" s="11" t="e">
        <f t="shared" si="267"/>
        <v>#N/A</v>
      </c>
      <c r="DE107" s="9">
        <v>343350</v>
      </c>
      <c r="DF107" s="9">
        <v>346283</v>
      </c>
      <c r="DG107" s="9">
        <v>0</v>
      </c>
      <c r="DH107" s="9">
        <v>0</v>
      </c>
      <c r="DI107" s="9">
        <v>0</v>
      </c>
      <c r="DJ107" s="9">
        <v>11603</v>
      </c>
      <c r="DK107" s="9">
        <v>36338</v>
      </c>
      <c r="DL107" s="9">
        <v>15217</v>
      </c>
      <c r="DM107" s="9">
        <v>42097</v>
      </c>
      <c r="DN107" s="9">
        <v>7799</v>
      </c>
      <c r="DO107" s="9">
        <v>9614</v>
      </c>
      <c r="DP107" s="9">
        <v>12275</v>
      </c>
      <c r="DQ107" s="9">
        <v>5817</v>
      </c>
      <c r="DR107" s="9">
        <v>22942</v>
      </c>
      <c r="DS107" s="9">
        <v>10928</v>
      </c>
      <c r="DT107" s="9">
        <v>26863</v>
      </c>
      <c r="DU107" s="9">
        <v>0</v>
      </c>
      <c r="DV107" s="9">
        <v>64018</v>
      </c>
      <c r="DW107" s="9">
        <v>7233</v>
      </c>
      <c r="DX107" s="9">
        <v>27622</v>
      </c>
      <c r="DY107" s="9">
        <v>11185</v>
      </c>
      <c r="DZ107" s="9">
        <v>0</v>
      </c>
      <c r="EA107" s="9">
        <f t="shared" si="336"/>
        <v>47941</v>
      </c>
      <c r="EB107" s="9">
        <f t="shared" si="337"/>
        <v>18092</v>
      </c>
      <c r="EC107" s="9">
        <f t="shared" si="338"/>
        <v>60733</v>
      </c>
      <c r="ED107" s="9">
        <f t="shared" si="339"/>
        <v>64018</v>
      </c>
      <c r="EE107" s="9">
        <f t="shared" si="340"/>
        <v>65113</v>
      </c>
      <c r="EF107" s="9">
        <f t="shared" si="341"/>
        <v>55654</v>
      </c>
      <c r="EG107" s="11">
        <f t="shared" si="342"/>
        <v>0.13962720256298239</v>
      </c>
      <c r="EH107" s="11">
        <f t="shared" si="343"/>
        <v>5.26925877384593E-2</v>
      </c>
      <c r="EI107" s="11">
        <f t="shared" si="344"/>
        <v>0.17688364642493082</v>
      </c>
      <c r="EJ107" s="11">
        <f t="shared" si="345"/>
        <v>0.18645114314839084</v>
      </c>
      <c r="EK107" s="11">
        <f t="shared" si="346"/>
        <v>0.18964030872287754</v>
      </c>
      <c r="EL107" s="11">
        <f t="shared" si="347"/>
        <v>0.16209116062327072</v>
      </c>
      <c r="EM107" s="9" t="e">
        <v>#N/A</v>
      </c>
      <c r="EN107" s="9" t="e">
        <v>#N/A</v>
      </c>
      <c r="EO107" s="14" t="e">
        <f t="shared" si="268"/>
        <v>#N/A</v>
      </c>
      <c r="EP107" s="9">
        <v>367724</v>
      </c>
      <c r="EQ107" s="9">
        <v>346283</v>
      </c>
      <c r="ER107" s="11">
        <f t="shared" si="218"/>
        <v>5.830731744460519E-2</v>
      </c>
      <c r="ES107" s="9">
        <v>44660</v>
      </c>
      <c r="ET107" s="9" t="e">
        <v>#N/A</v>
      </c>
      <c r="EU107" s="9" t="e">
        <v>#N/A</v>
      </c>
      <c r="EV107" s="9" t="e">
        <v>#N/A</v>
      </c>
      <c r="EW107" s="9" t="e">
        <v>#N/A</v>
      </c>
      <c r="EX107" s="9" t="e">
        <v>#N/A</v>
      </c>
      <c r="EY107" s="9" t="e">
        <v>#N/A</v>
      </c>
      <c r="EZ107" s="13" t="e">
        <f t="shared" si="269"/>
        <v>#N/A</v>
      </c>
      <c r="FA107" s="13" t="e">
        <f t="shared" si="270"/>
        <v>#N/A</v>
      </c>
      <c r="FB107" s="13" t="e">
        <f t="shared" si="271"/>
        <v>#N/A</v>
      </c>
      <c r="FC107" s="13" t="e">
        <f t="shared" si="272"/>
        <v>#N/A</v>
      </c>
      <c r="FD107" s="13" t="e">
        <f t="shared" si="273"/>
        <v>#N/A</v>
      </c>
      <c r="FE107" s="13" t="e">
        <f t="shared" si="274"/>
        <v>#N/A</v>
      </c>
      <c r="FF107" s="9">
        <v>327</v>
      </c>
      <c r="FG107" s="9">
        <v>43933</v>
      </c>
      <c r="FH107" s="9">
        <v>421</v>
      </c>
      <c r="FI107" s="9">
        <v>15335</v>
      </c>
      <c r="FJ107" s="9">
        <v>765</v>
      </c>
      <c r="FK107" s="9">
        <f t="shared" si="219"/>
        <v>44260</v>
      </c>
      <c r="FL107" s="9">
        <f t="shared" si="220"/>
        <v>15756</v>
      </c>
      <c r="FM107" s="9">
        <f t="shared" si="221"/>
        <v>765</v>
      </c>
      <c r="FN107" s="9">
        <v>106377</v>
      </c>
      <c r="FO107" s="9">
        <v>61991</v>
      </c>
      <c r="FP107" s="9">
        <v>276746</v>
      </c>
      <c r="FQ107" s="9">
        <f t="shared" si="222"/>
        <v>44386</v>
      </c>
      <c r="FR107" s="8" t="e">
        <v>#N/A</v>
      </c>
      <c r="FS107" s="8" t="e">
        <v>#N/A</v>
      </c>
      <c r="FT107" s="13" t="e">
        <f t="shared" si="275"/>
        <v>#N/A</v>
      </c>
      <c r="FU107" s="8" t="e">
        <v>#N/A</v>
      </c>
      <c r="FV107" s="8" t="e">
        <v>#N/A</v>
      </c>
      <c r="FW107" s="8" t="e">
        <v>#N/A</v>
      </c>
      <c r="FX107" s="13" t="e">
        <f t="shared" si="276"/>
        <v>#N/A</v>
      </c>
      <c r="FY107" s="13" t="e">
        <f t="shared" si="277"/>
        <v>#N/A</v>
      </c>
      <c r="FZ107" s="17">
        <v>22078</v>
      </c>
      <c r="GA107" s="17">
        <v>63954</v>
      </c>
      <c r="GB107" s="17">
        <v>95214</v>
      </c>
      <c r="GC107" s="17">
        <v>67029</v>
      </c>
      <c r="GD107" s="17">
        <v>74977</v>
      </c>
      <c r="GE107" s="13" t="e">
        <f t="shared" si="223"/>
        <v>#N/A</v>
      </c>
      <c r="GF107" s="13" t="e">
        <f t="shared" si="224"/>
        <v>#N/A</v>
      </c>
      <c r="GG107" s="13" t="e">
        <f t="shared" si="225"/>
        <v>#N/A</v>
      </c>
      <c r="GH107" s="13" t="e">
        <f t="shared" si="226"/>
        <v>#N/A</v>
      </c>
      <c r="GI107" s="13" t="e">
        <f t="shared" si="227"/>
        <v>#N/A</v>
      </c>
      <c r="GJ107" t="e">
        <v>#N/A</v>
      </c>
      <c r="GK107" s="8" t="e">
        <v>#N/A</v>
      </c>
      <c r="GL107" s="8" t="e">
        <v>#N/A</v>
      </c>
      <c r="GM107" s="8" t="e">
        <v>#N/A</v>
      </c>
      <c r="GN107" s="8" t="e">
        <v>#N/A</v>
      </c>
      <c r="GO107" s="8" t="e">
        <v>#N/A</v>
      </c>
      <c r="GP107" s="13" t="e">
        <f t="shared" si="278"/>
        <v>#N/A</v>
      </c>
      <c r="GQ107" s="13" t="e">
        <f t="shared" si="279"/>
        <v>#N/A</v>
      </c>
      <c r="GR107" s="13" t="e">
        <f t="shared" si="280"/>
        <v>#N/A</v>
      </c>
      <c r="GS107" s="13" t="e">
        <f t="shared" si="281"/>
        <v>#N/A</v>
      </c>
      <c r="GT107" s="13" t="e">
        <f t="shared" si="282"/>
        <v>#N/A</v>
      </c>
      <c r="GU107" s="21">
        <v>136690.557548276</v>
      </c>
      <c r="GV107" s="21">
        <f>GU107*VLOOKUP(H107,'R-CPI-U-RS'!$A$44:$O$54,15,FALSE)</f>
        <v>181821.63608305337</v>
      </c>
      <c r="GW107" s="9">
        <v>773</v>
      </c>
      <c r="GX107" s="9">
        <v>34</v>
      </c>
      <c r="GY107" s="9">
        <v>29</v>
      </c>
      <c r="GZ107" s="9">
        <v>368</v>
      </c>
      <c r="HA107" s="9">
        <f t="shared" si="228"/>
        <v>431</v>
      </c>
      <c r="HB107" s="8" t="e">
        <v>#N/A</v>
      </c>
      <c r="HC107" s="8" t="e">
        <v>#N/A</v>
      </c>
      <c r="HD107" s="8" t="e">
        <v>#N/A</v>
      </c>
      <c r="HE107" s="8" t="e">
        <v>#N/A</v>
      </c>
      <c r="HF107" s="8" t="e">
        <v>#N/A</v>
      </c>
      <c r="HG107" s="13" t="e">
        <f t="shared" si="283"/>
        <v>#N/A</v>
      </c>
      <c r="HH107" s="13" t="e">
        <f t="shared" si="332"/>
        <v>#N/A</v>
      </c>
      <c r="HI107" s="13" t="e">
        <f t="shared" si="333"/>
        <v>#N/A</v>
      </c>
      <c r="HJ107" s="13" t="e">
        <f t="shared" si="334"/>
        <v>#N/A</v>
      </c>
      <c r="HK107" s="13" t="e">
        <f t="shared" si="335"/>
        <v>#N/A</v>
      </c>
      <c r="HL107" s="5" t="e">
        <v>#N/A</v>
      </c>
      <c r="HM107" s="5" t="e">
        <f>HL107*VLOOKUP(H107,'R-CPI-U-RS'!$A$44:$O$54,15,FALSE)</f>
        <v>#N/A</v>
      </c>
      <c r="HN107" s="17" t="e">
        <v>#N/A</v>
      </c>
      <c r="HO107" s="17" t="e">
        <v>#N/A</v>
      </c>
      <c r="HP107" s="17" t="e">
        <v>#N/A</v>
      </c>
      <c r="HQ107" s="17" t="e">
        <v>#N/A</v>
      </c>
      <c r="HR107" s="17" t="e">
        <v>#N/A</v>
      </c>
      <c r="HS107" s="17" t="e">
        <v>#N/A</v>
      </c>
      <c r="HT107" s="13" t="e">
        <f t="shared" si="284"/>
        <v>#N/A</v>
      </c>
      <c r="HU107" s="13" t="e">
        <f t="shared" si="285"/>
        <v>#N/A</v>
      </c>
      <c r="HV107" s="13" t="e">
        <f t="shared" si="286"/>
        <v>#N/A</v>
      </c>
      <c r="HW107" s="13" t="e">
        <f t="shared" si="287"/>
        <v>#N/A</v>
      </c>
      <c r="HX107" s="13" t="e">
        <f t="shared" si="288"/>
        <v>#N/A</v>
      </c>
      <c r="HY107" s="13" t="e">
        <f t="shared" si="289"/>
        <v>#N/A</v>
      </c>
      <c r="HZ107" s="13" t="e">
        <v>#N/A</v>
      </c>
      <c r="IA107" s="17" t="e">
        <v>#N/A</v>
      </c>
      <c r="IB107" s="17" t="e">
        <v>#N/A</v>
      </c>
      <c r="IC107" s="17" t="e">
        <v>#N/A</v>
      </c>
      <c r="ID107" s="17" t="e">
        <v>#N/A</v>
      </c>
      <c r="IE107" s="17" t="e">
        <v>#N/A</v>
      </c>
      <c r="IF107" s="17" t="e">
        <v>#N/A</v>
      </c>
      <c r="IG107" s="13" t="e">
        <f t="shared" si="290"/>
        <v>#N/A</v>
      </c>
      <c r="IH107" s="13" t="e">
        <f t="shared" si="291"/>
        <v>#N/A</v>
      </c>
      <c r="II107" s="13" t="e">
        <f t="shared" si="292"/>
        <v>#N/A</v>
      </c>
      <c r="IJ107" s="13" t="e">
        <f t="shared" si="293"/>
        <v>#N/A</v>
      </c>
      <c r="IK107" s="13" t="e">
        <f t="shared" si="294"/>
        <v>#N/A</v>
      </c>
      <c r="IL107" s="13" t="e">
        <f t="shared" si="295"/>
        <v>#N/A</v>
      </c>
      <c r="IM107" s="13" t="e">
        <v>#N/A</v>
      </c>
      <c r="IN107" s="17" t="e">
        <v>#N/A</v>
      </c>
      <c r="IO107" s="17" t="e">
        <v>#N/A</v>
      </c>
      <c r="IP107" s="17" t="e">
        <v>#N/A</v>
      </c>
      <c r="IQ107" s="17" t="e">
        <v>#N/A</v>
      </c>
      <c r="IR107" s="17" t="e">
        <v>#N/A</v>
      </c>
      <c r="IS107" s="17" t="e">
        <v>#N/A</v>
      </c>
      <c r="IT107" s="17" t="e">
        <v>#N/A</v>
      </c>
      <c r="IU107" s="13" t="e">
        <f t="shared" si="296"/>
        <v>#N/A</v>
      </c>
      <c r="IV107" s="13" t="e">
        <f t="shared" si="297"/>
        <v>#N/A</v>
      </c>
      <c r="IW107" s="13" t="e">
        <f t="shared" si="298"/>
        <v>#N/A</v>
      </c>
      <c r="IX107" s="13" t="e">
        <f t="shared" si="299"/>
        <v>#N/A</v>
      </c>
      <c r="IY107" s="13" t="e">
        <f t="shared" si="300"/>
        <v>#N/A</v>
      </c>
      <c r="IZ107" s="13" t="e">
        <f t="shared" si="301"/>
        <v>#N/A</v>
      </c>
      <c r="JA107" s="17">
        <v>388254</v>
      </c>
      <c r="JB107" s="17">
        <v>322275</v>
      </c>
      <c r="JC107" s="17">
        <v>26817</v>
      </c>
      <c r="JD107" s="17">
        <v>12229</v>
      </c>
      <c r="JE107" s="17">
        <v>12502</v>
      </c>
      <c r="JF107" s="17">
        <v>2049</v>
      </c>
      <c r="JG107" s="17">
        <v>12382</v>
      </c>
      <c r="JH107" s="13">
        <f t="shared" si="229"/>
        <v>0.83006227881747519</v>
      </c>
      <c r="JI107" s="13">
        <f t="shared" si="230"/>
        <v>6.9070762954148573E-2</v>
      </c>
      <c r="JJ107" s="13">
        <f t="shared" si="231"/>
        <v>3.149742179088947E-2</v>
      </c>
      <c r="JK107" s="13">
        <f t="shared" si="232"/>
        <v>3.2200569730125125E-2</v>
      </c>
      <c r="JL107" s="13">
        <f t="shared" si="233"/>
        <v>5.2774729944829934E-3</v>
      </c>
      <c r="JM107" s="13">
        <f t="shared" si="234"/>
        <v>3.189149371287868E-2</v>
      </c>
      <c r="JN107" s="1">
        <v>43</v>
      </c>
      <c r="JO107" s="1">
        <v>25</v>
      </c>
      <c r="JP107" s="1">
        <v>4</v>
      </c>
      <c r="JQ107" s="1">
        <v>12</v>
      </c>
      <c r="JR107" s="1">
        <v>2</v>
      </c>
      <c r="JS107" s="1">
        <v>0</v>
      </c>
      <c r="JT107" s="11">
        <f t="shared" si="235"/>
        <v>0.58139534883720934</v>
      </c>
      <c r="JU107" s="11">
        <f t="shared" si="236"/>
        <v>9.3023255813953487E-2</v>
      </c>
      <c r="JV107" s="11">
        <f t="shared" si="237"/>
        <v>0.27906976744186046</v>
      </c>
      <c r="JW107" s="11">
        <f t="shared" si="238"/>
        <v>4.6511627906976744E-2</v>
      </c>
      <c r="JX107" s="11">
        <f t="shared" si="239"/>
        <v>0</v>
      </c>
      <c r="JY107" s="29">
        <f>(JN107/J107)*100000</f>
        <v>5.6946929434808347</v>
      </c>
      <c r="JZ107" s="9">
        <v>17194927</v>
      </c>
      <c r="KA107" s="9"/>
      <c r="KB107" s="9">
        <v>178915</v>
      </c>
      <c r="KC107" s="9"/>
      <c r="KD107" s="9"/>
      <c r="KE107" s="9"/>
      <c r="KF107" s="9"/>
      <c r="KG107" s="9">
        <v>0</v>
      </c>
      <c r="KH107" s="9">
        <f t="shared" si="240"/>
        <v>0</v>
      </c>
      <c r="KI107" s="9">
        <f t="shared" si="241"/>
        <v>178915</v>
      </c>
      <c r="KJ107" s="9">
        <f t="shared" si="242"/>
        <v>17373842</v>
      </c>
      <c r="KK107" t="e">
        <v>#N/A</v>
      </c>
      <c r="KL107" s="8" t="e">
        <v>#N/A</v>
      </c>
      <c r="KM107" s="8" t="e">
        <v>#N/A</v>
      </c>
      <c r="KN107" s="8" t="e">
        <v>#N/A</v>
      </c>
      <c r="KO107" s="8" t="e">
        <v>#N/A</v>
      </c>
      <c r="KP107" s="8" t="e">
        <v>#N/A</v>
      </c>
      <c r="KQ107" s="8" t="e">
        <v>#N/A</v>
      </c>
      <c r="KR107" s="8" t="e">
        <v>#N/A</v>
      </c>
      <c r="KS107" s="8" t="e">
        <v>#N/A</v>
      </c>
      <c r="KT107" s="13" t="e">
        <f t="shared" si="302"/>
        <v>#N/A</v>
      </c>
      <c r="KU107" s="13" t="e">
        <f t="shared" si="303"/>
        <v>#N/A</v>
      </c>
      <c r="KV107" s="13" t="e">
        <f t="shared" si="304"/>
        <v>#N/A</v>
      </c>
      <c r="KW107" s="13" t="e">
        <f t="shared" si="305"/>
        <v>#N/A</v>
      </c>
      <c r="KX107" s="17" t="e">
        <v>#N/A</v>
      </c>
      <c r="KY107" s="15" t="e">
        <f t="shared" si="306"/>
        <v>#N/A</v>
      </c>
      <c r="KZ107" s="8" t="e">
        <v>#N/A</v>
      </c>
      <c r="LA107" s="8" t="e">
        <v>#N/A</v>
      </c>
      <c r="LB107" s="8" t="e">
        <v>#N/A</v>
      </c>
      <c r="LC107" s="8" t="e">
        <v>#N/A</v>
      </c>
      <c r="LD107" s="8" t="e">
        <v>#N/A</v>
      </c>
      <c r="LE107" s="8" t="e">
        <v>#N/A</v>
      </c>
      <c r="LF107" s="13" t="e">
        <f t="shared" si="307"/>
        <v>#N/A</v>
      </c>
      <c r="LG107" s="13" t="e">
        <f t="shared" si="308"/>
        <v>#N/A</v>
      </c>
      <c r="LH107" s="13" t="e">
        <f t="shared" si="309"/>
        <v>#N/A</v>
      </c>
      <c r="LI107" s="13" t="e">
        <f t="shared" si="310"/>
        <v>#N/A</v>
      </c>
      <c r="LJ107" s="13" t="e">
        <f t="shared" si="311"/>
        <v>#N/A</v>
      </c>
      <c r="LK107" s="17" t="e">
        <v>#N/A</v>
      </c>
      <c r="LL107" s="17" t="e">
        <v>#N/A</v>
      </c>
      <c r="LM107" s="13" t="e">
        <f t="shared" si="348"/>
        <v>#N/A</v>
      </c>
      <c r="LN107" s="27">
        <v>264.89</v>
      </c>
      <c r="LO107" s="27">
        <v>102.91</v>
      </c>
      <c r="LP107" s="27">
        <v>219.04000000000002</v>
      </c>
      <c r="LQ107" s="27">
        <v>69.5</v>
      </c>
      <c r="LR107" s="27">
        <v>10.33</v>
      </c>
      <c r="LS107" s="11">
        <f t="shared" si="312"/>
        <v>0.39733301333493332</v>
      </c>
      <c r="LT107" s="11">
        <f t="shared" si="313"/>
        <v>0.15436422817885911</v>
      </c>
      <c r="LU107" s="11">
        <f t="shared" si="314"/>
        <v>0.32855835720821402</v>
      </c>
      <c r="LV107" s="11">
        <f t="shared" si="315"/>
        <v>0.10424947875260625</v>
      </c>
      <c r="LW107" s="11">
        <f t="shared" si="316"/>
        <v>1.5494922525387374E-2</v>
      </c>
      <c r="LX107" s="25" t="e">
        <v>#N/A</v>
      </c>
      <c r="LY107" s="25" t="e">
        <v>#N/A</v>
      </c>
      <c r="LZ107" s="25" t="e">
        <v>#N/A</v>
      </c>
      <c r="MA107" s="25" t="e">
        <v>#N/A</v>
      </c>
      <c r="MB107" s="22" t="e">
        <v>#N/A</v>
      </c>
      <c r="MC107" s="22" t="e">
        <v>#N/A</v>
      </c>
      <c r="MD107" s="1">
        <v>346</v>
      </c>
      <c r="ME107" s="1">
        <v>210</v>
      </c>
      <c r="MF107" s="1">
        <v>135</v>
      </c>
      <c r="MG107" s="1">
        <v>0</v>
      </c>
      <c r="MH107" s="1">
        <v>1</v>
      </c>
      <c r="MI107" s="1">
        <v>0</v>
      </c>
      <c r="MJ107" s="11">
        <f t="shared" si="243"/>
        <v>0.60693641618497107</v>
      </c>
      <c r="MK107" s="11">
        <f t="shared" si="244"/>
        <v>0.39017341040462428</v>
      </c>
      <c r="ML107" s="11">
        <f t="shared" si="245"/>
        <v>0</v>
      </c>
      <c r="MM107" s="11">
        <f t="shared" si="246"/>
        <v>2.8901734104046241E-3</v>
      </c>
      <c r="MN107" s="11">
        <f t="shared" si="247"/>
        <v>0</v>
      </c>
      <c r="MO107" s="26" t="e">
        <v>#N/A</v>
      </c>
      <c r="MP107" s="26" t="e">
        <v>#N/A</v>
      </c>
      <c r="MQ107" s="26" t="e">
        <v>#N/A</v>
      </c>
      <c r="MR107" s="26" t="e">
        <v>#N/A</v>
      </c>
      <c r="MS107" s="9">
        <v>874558.60096836998</v>
      </c>
      <c r="MT107" s="9">
        <v>943556.18033</v>
      </c>
      <c r="MU107" s="9">
        <v>1698.451</v>
      </c>
      <c r="MV107" s="9">
        <v>834052.71384807199</v>
      </c>
      <c r="MW107" s="9">
        <v>2653865.9461464402</v>
      </c>
      <c r="MX107" s="13" t="e">
        <v>#N/A</v>
      </c>
      <c r="MY107" s="13" t="e">
        <v>#N/A</v>
      </c>
      <c r="MZ107" s="13" t="e">
        <v>#N/A</v>
      </c>
      <c r="NA107" s="13" t="e">
        <v>#N/A</v>
      </c>
      <c r="NB107" s="13" t="e">
        <v>#N/A</v>
      </c>
      <c r="NC107" s="8" t="e">
        <v>#N/A</v>
      </c>
      <c r="ND107" s="8" t="e">
        <v>#N/A</v>
      </c>
      <c r="NE107" s="8" t="e">
        <v>#N/A</v>
      </c>
      <c r="NF107" s="8" t="e">
        <v>#N/A</v>
      </c>
      <c r="NG107" s="8" t="e">
        <v>#N/A</v>
      </c>
      <c r="NH107" s="38" t="e">
        <f t="shared" si="248"/>
        <v>#N/A</v>
      </c>
      <c r="NI107" s="38" t="e">
        <f t="shared" si="249"/>
        <v>#N/A</v>
      </c>
      <c r="NJ107" s="38" t="e">
        <f t="shared" si="250"/>
        <v>#N/A</v>
      </c>
      <c r="NK107" s="38" t="e">
        <f t="shared" si="251"/>
        <v>#N/A</v>
      </c>
      <c r="NL107" s="38" t="e">
        <f t="shared" si="252"/>
        <v>#N/A</v>
      </c>
      <c r="NM107" s="8">
        <v>743027</v>
      </c>
      <c r="NN107" s="8">
        <v>94439</v>
      </c>
      <c r="NO107" s="11">
        <f t="shared" si="253"/>
        <v>0.12710036109051218</v>
      </c>
      <c r="NP107" s="13" t="e">
        <v>#N/A</v>
      </c>
      <c r="NQ107" s="13" t="e">
        <v>#N/A</v>
      </c>
      <c r="NR107" s="13" t="e">
        <v>#N/A</v>
      </c>
      <c r="NS107" s="9">
        <v>776</v>
      </c>
      <c r="NT107" s="39">
        <v>103.4864</v>
      </c>
      <c r="NU107" s="8" t="e">
        <v>#N/A</v>
      </c>
      <c r="NV107" s="16" t="e">
        <v>#N/A</v>
      </c>
      <c r="NW107" s="8" t="e">
        <v>#N/A</v>
      </c>
      <c r="NX107" s="25" t="e">
        <v>#N/A</v>
      </c>
      <c r="NY107" s="39" t="e">
        <v>#N/A</v>
      </c>
    </row>
    <row r="108" spans="1:389" x14ac:dyDescent="0.25">
      <c r="A108" s="3" t="s">
        <v>54</v>
      </c>
      <c r="B108" s="3" t="s">
        <v>9</v>
      </c>
      <c r="C108" s="3" t="s">
        <v>85</v>
      </c>
      <c r="D108" s="3" t="s">
        <v>101</v>
      </c>
      <c r="E108" s="3" t="s">
        <v>32</v>
      </c>
      <c r="F108" s="3" t="s">
        <v>33</v>
      </c>
      <c r="G108" s="3">
        <v>36055</v>
      </c>
      <c r="H108" s="3">
        <v>2015</v>
      </c>
      <c r="I108" s="3" t="str">
        <f t="shared" si="216"/>
        <v>Sum of 2015</v>
      </c>
      <c r="J108" s="8">
        <v>755118</v>
      </c>
      <c r="K108" s="8">
        <v>749600</v>
      </c>
      <c r="L108" s="8">
        <v>159514</v>
      </c>
      <c r="M108" s="8">
        <v>182398</v>
      </c>
      <c r="N108" s="8">
        <v>288546</v>
      </c>
      <c r="O108" s="8">
        <v>119142</v>
      </c>
      <c r="P108" s="13">
        <f t="shared" si="254"/>
        <v>0.21279882604055497</v>
      </c>
      <c r="Q108" s="13">
        <f t="shared" si="255"/>
        <v>0.24332710779082178</v>
      </c>
      <c r="R108" s="13">
        <f t="shared" si="256"/>
        <v>0.38493329775880469</v>
      </c>
      <c r="S108" s="13">
        <f t="shared" si="257"/>
        <v>0.15894076840981858</v>
      </c>
      <c r="T108" s="15">
        <v>38.700000000000003</v>
      </c>
      <c r="U108" s="15">
        <v>36.9</v>
      </c>
      <c r="V108" s="15">
        <v>40.5</v>
      </c>
      <c r="W108" s="17">
        <v>531751</v>
      </c>
      <c r="X108" s="17">
        <v>110139</v>
      </c>
      <c r="Y108" s="17">
        <v>28601</v>
      </c>
      <c r="Z108" s="17">
        <v>2727</v>
      </c>
      <c r="AA108" s="17">
        <v>13874</v>
      </c>
      <c r="AB108" s="17">
        <v>62508</v>
      </c>
      <c r="AC108" s="17">
        <v>217849</v>
      </c>
      <c r="AD108" s="13">
        <f t="shared" si="349"/>
        <v>0.70937966915688366</v>
      </c>
      <c r="AE108" s="13">
        <f t="shared" si="350"/>
        <v>0.14693036286019209</v>
      </c>
      <c r="AF108" s="13">
        <f t="shared" si="351"/>
        <v>3.8155016008537886E-2</v>
      </c>
      <c r="AG108" s="13">
        <f t="shared" si="352"/>
        <v>3.6379402347918892E-3</v>
      </c>
      <c r="AH108" s="13">
        <f t="shared" si="353"/>
        <v>1.8508537886873001E-2</v>
      </c>
      <c r="AI108" s="13">
        <f t="shared" si="354"/>
        <v>8.3388473852721454E-2</v>
      </c>
      <c r="AJ108" s="13">
        <f t="shared" si="355"/>
        <v>0.29062033084311634</v>
      </c>
      <c r="AK108" s="17">
        <v>298151</v>
      </c>
      <c r="AL108" s="17">
        <v>92244</v>
      </c>
      <c r="AM108" s="17">
        <v>101770</v>
      </c>
      <c r="AN108" s="17">
        <v>47742</v>
      </c>
      <c r="AO108" s="17">
        <v>56395</v>
      </c>
      <c r="AP108" s="13">
        <f t="shared" si="258"/>
        <v>0.30938685431207674</v>
      </c>
      <c r="AQ108" s="13">
        <f t="shared" si="317"/>
        <v>0.34133710770716852</v>
      </c>
      <c r="AR108" s="13">
        <f t="shared" si="318"/>
        <v>0.16012691555621145</v>
      </c>
      <c r="AS108" s="13">
        <f t="shared" si="319"/>
        <v>0.18914912242454326</v>
      </c>
      <c r="AT108" s="19">
        <v>2.4300000000000002</v>
      </c>
      <c r="AU108" s="17">
        <v>707220</v>
      </c>
      <c r="AV108" s="17">
        <v>0</v>
      </c>
      <c r="AW108" s="17">
        <v>0</v>
      </c>
      <c r="AX108" s="17">
        <v>0</v>
      </c>
      <c r="AY108" s="17">
        <v>0</v>
      </c>
      <c r="AZ108" s="17">
        <v>0</v>
      </c>
      <c r="BA108" s="13">
        <f t="shared" si="320"/>
        <v>0</v>
      </c>
      <c r="BB108" s="13">
        <f t="shared" si="321"/>
        <v>0</v>
      </c>
      <c r="BC108" s="13">
        <f t="shared" si="322"/>
        <v>0</v>
      </c>
      <c r="BD108" s="13">
        <f t="shared" si="323"/>
        <v>0</v>
      </c>
      <c r="BE108" s="13">
        <f t="shared" si="324"/>
        <v>0</v>
      </c>
      <c r="BF108" s="13">
        <f t="shared" si="210"/>
        <v>0</v>
      </c>
      <c r="BG108" s="17">
        <v>741940</v>
      </c>
      <c r="BH108" s="17">
        <v>620957</v>
      </c>
      <c r="BI108" s="17">
        <v>82067</v>
      </c>
      <c r="BJ108" s="17">
        <v>19041</v>
      </c>
      <c r="BK108" s="17">
        <v>12568</v>
      </c>
      <c r="BL108" s="17">
        <v>7307</v>
      </c>
      <c r="BM108" s="13">
        <f t="shared" si="259"/>
        <v>0.83693694907944038</v>
      </c>
      <c r="BN108" s="13">
        <f t="shared" si="325"/>
        <v>0.1106113701916597</v>
      </c>
      <c r="BO108" s="13">
        <f t="shared" si="326"/>
        <v>2.5663800307302476E-2</v>
      </c>
      <c r="BP108" s="13">
        <f t="shared" si="327"/>
        <v>1.6939375151629511E-2</v>
      </c>
      <c r="BQ108" s="13">
        <f t="shared" si="328"/>
        <v>9.8485052699679217E-3</v>
      </c>
      <c r="BR108" s="13">
        <f t="shared" si="217"/>
        <v>0.16306305092055962</v>
      </c>
      <c r="BS108" s="17">
        <v>556908</v>
      </c>
      <c r="BT108" s="17">
        <v>105335</v>
      </c>
      <c r="BU108" s="17">
        <v>20266</v>
      </c>
      <c r="BV108" s="17">
        <v>67091</v>
      </c>
      <c r="BW108" s="13">
        <f t="shared" si="260"/>
        <v>0.74294023479188898</v>
      </c>
      <c r="BX108" s="13">
        <f t="shared" si="329"/>
        <v>0.14052161152614728</v>
      </c>
      <c r="BY108" s="13">
        <f t="shared" si="330"/>
        <v>2.7035752401280682E-2</v>
      </c>
      <c r="BZ108" s="13">
        <f t="shared" si="331"/>
        <v>8.9502401280683028E-2</v>
      </c>
      <c r="CA108" s="13">
        <f t="shared" si="261"/>
        <v>0.25705976520811097</v>
      </c>
      <c r="CB108" s="8">
        <v>726222</v>
      </c>
      <c r="CC108" s="8">
        <v>108388</v>
      </c>
      <c r="CD108" s="13">
        <f t="shared" si="262"/>
        <v>0.14924912767721166</v>
      </c>
      <c r="CE108" s="8">
        <v>157599</v>
      </c>
      <c r="CF108" s="8">
        <v>35842</v>
      </c>
      <c r="CG108" s="13">
        <f t="shared" si="263"/>
        <v>0.22742530092196017</v>
      </c>
      <c r="CH108" s="5">
        <v>54077</v>
      </c>
      <c r="CI108" s="5">
        <f>CH108*VLOOKUP(H108,'R-CPI-U-RS'!$A$44:$O$54,15,FALSE)</f>
        <v>71807.672983060576</v>
      </c>
      <c r="CJ108" s="5">
        <v>44757621</v>
      </c>
      <c r="CK108" s="5">
        <v>46201818</v>
      </c>
      <c r="CL108" s="9">
        <v>17529</v>
      </c>
      <c r="CM108" s="9">
        <v>9006</v>
      </c>
      <c r="CN108" s="9">
        <v>3265</v>
      </c>
      <c r="CO108" s="9">
        <v>2371</v>
      </c>
      <c r="CP108" s="9">
        <v>1778</v>
      </c>
      <c r="CQ108" s="9">
        <v>601</v>
      </c>
      <c r="CR108" s="9">
        <v>348</v>
      </c>
      <c r="CS108" s="9">
        <v>160</v>
      </c>
      <c r="CT108" s="20">
        <v>15736026000</v>
      </c>
      <c r="CU108" s="20">
        <f>CT108*VLOOKUP(H108,'R-CPI-U-RS'!$A$44:$P$54,16,FALSE)</f>
        <v>20299157283.3764</v>
      </c>
      <c r="CV108" s="9">
        <v>1330</v>
      </c>
      <c r="CW108" s="9">
        <v>570949</v>
      </c>
      <c r="CX108" s="9">
        <v>43597</v>
      </c>
      <c r="CY108" s="9">
        <v>49457</v>
      </c>
      <c r="CZ108" s="9">
        <v>59376</v>
      </c>
      <c r="DA108" s="11">
        <f t="shared" si="264"/>
        <v>0.78928058458982087</v>
      </c>
      <c r="DB108" s="11">
        <f t="shared" si="265"/>
        <v>6.0268545257741793E-2</v>
      </c>
      <c r="DC108" s="11">
        <f t="shared" si="266"/>
        <v>6.8369416308739953E-2</v>
      </c>
      <c r="DD108" s="11">
        <f t="shared" si="267"/>
        <v>8.208145384369743E-2</v>
      </c>
      <c r="DE108" s="9">
        <v>350506</v>
      </c>
      <c r="DF108" s="9">
        <v>350769</v>
      </c>
      <c r="DG108" s="9">
        <v>133</v>
      </c>
      <c r="DH108" s="9">
        <v>94</v>
      </c>
      <c r="DI108" s="9">
        <v>0</v>
      </c>
      <c r="DJ108" s="9">
        <v>11661</v>
      </c>
      <c r="DK108" s="9">
        <v>35750</v>
      </c>
      <c r="DL108" s="9">
        <v>15479</v>
      </c>
      <c r="DM108" s="9">
        <v>41659</v>
      </c>
      <c r="DN108" s="9">
        <v>7774</v>
      </c>
      <c r="DO108" s="9">
        <v>10366</v>
      </c>
      <c r="DP108" s="9">
        <v>12769</v>
      </c>
      <c r="DQ108" s="9">
        <v>6089</v>
      </c>
      <c r="DR108" s="9">
        <v>23332</v>
      </c>
      <c r="DS108" s="9">
        <v>12317</v>
      </c>
      <c r="DT108" s="9">
        <v>26896</v>
      </c>
      <c r="DU108" s="9">
        <v>31591</v>
      </c>
      <c r="DV108" s="9">
        <v>65771</v>
      </c>
      <c r="DW108" s="9">
        <v>7747</v>
      </c>
      <c r="DX108" s="9">
        <v>28810</v>
      </c>
      <c r="DY108" s="9">
        <v>11131</v>
      </c>
      <c r="DZ108" s="9">
        <v>46</v>
      </c>
      <c r="EA108" s="9">
        <f t="shared" si="336"/>
        <v>47638</v>
      </c>
      <c r="EB108" s="9">
        <f t="shared" si="337"/>
        <v>18858</v>
      </c>
      <c r="EC108" s="9">
        <f t="shared" si="338"/>
        <v>62545</v>
      </c>
      <c r="ED108" s="9">
        <f t="shared" si="339"/>
        <v>97362</v>
      </c>
      <c r="EE108" s="9">
        <f t="shared" si="340"/>
        <v>64912</v>
      </c>
      <c r="EF108" s="9">
        <f t="shared" si="341"/>
        <v>58100</v>
      </c>
      <c r="EG108" s="11">
        <f t="shared" si="342"/>
        <v>0.13591208139090344</v>
      </c>
      <c r="EH108" s="11">
        <f t="shared" si="343"/>
        <v>5.3802217365751227E-2</v>
      </c>
      <c r="EI108" s="11">
        <f t="shared" si="344"/>
        <v>0.178442023816996</v>
      </c>
      <c r="EJ108" s="11">
        <f t="shared" si="345"/>
        <v>0.27777555876361604</v>
      </c>
      <c r="EK108" s="11">
        <f t="shared" si="346"/>
        <v>0.18519511791524254</v>
      </c>
      <c r="EL108" s="11">
        <f t="shared" si="347"/>
        <v>0.16576035788260401</v>
      </c>
      <c r="EM108" s="9">
        <v>608353</v>
      </c>
      <c r="EN108" s="9">
        <v>393987</v>
      </c>
      <c r="EO108" s="14">
        <f t="shared" si="268"/>
        <v>0.64762892596896871</v>
      </c>
      <c r="EP108" s="9">
        <v>369553</v>
      </c>
      <c r="EQ108" s="9">
        <v>350769</v>
      </c>
      <c r="ER108" s="11">
        <f t="shared" si="218"/>
        <v>5.0828974463744035E-2</v>
      </c>
      <c r="ES108" s="9">
        <v>44438</v>
      </c>
      <c r="ET108" s="9">
        <v>511762</v>
      </c>
      <c r="EU108" s="9">
        <v>52479</v>
      </c>
      <c r="EV108" s="9">
        <v>126626</v>
      </c>
      <c r="EW108" s="9">
        <v>145420</v>
      </c>
      <c r="EX108" s="9">
        <v>81230</v>
      </c>
      <c r="EY108" s="9">
        <v>106007</v>
      </c>
      <c r="EZ108" s="13">
        <f t="shared" si="269"/>
        <v>0.10254571460952552</v>
      </c>
      <c r="FA108" s="13">
        <f t="shared" si="270"/>
        <v>0.24743142320062841</v>
      </c>
      <c r="FB108" s="13">
        <f t="shared" si="271"/>
        <v>0.28415552542001948</v>
      </c>
      <c r="FC108" s="13">
        <f t="shared" si="272"/>
        <v>0.15872612659791074</v>
      </c>
      <c r="FD108" s="13">
        <f t="shared" si="273"/>
        <v>0.20714121017191586</v>
      </c>
      <c r="FE108" s="13">
        <f t="shared" si="274"/>
        <v>0.36586733676982663</v>
      </c>
      <c r="FF108" s="9">
        <v>314</v>
      </c>
      <c r="FG108" s="9">
        <v>44328</v>
      </c>
      <c r="FH108" s="9">
        <v>376</v>
      </c>
      <c r="FI108" s="9">
        <v>14586</v>
      </c>
      <c r="FJ108" s="9">
        <v>669</v>
      </c>
      <c r="FK108" s="9">
        <f t="shared" si="219"/>
        <v>44642</v>
      </c>
      <c r="FL108" s="9">
        <f t="shared" si="220"/>
        <v>14962</v>
      </c>
      <c r="FM108" s="9">
        <f t="shared" si="221"/>
        <v>669</v>
      </c>
      <c r="FN108" s="9">
        <v>103900</v>
      </c>
      <c r="FO108" s="9">
        <v>61879</v>
      </c>
      <c r="FP108" s="9">
        <v>288278</v>
      </c>
      <c r="FQ108" s="9">
        <f t="shared" si="222"/>
        <v>42021</v>
      </c>
      <c r="FR108" s="8">
        <v>324862</v>
      </c>
      <c r="FS108" s="8">
        <v>26711</v>
      </c>
      <c r="FT108" s="13">
        <f t="shared" si="275"/>
        <v>8.2222605290861964E-2</v>
      </c>
      <c r="FU108" s="8">
        <v>298151</v>
      </c>
      <c r="FV108" s="8">
        <v>190785</v>
      </c>
      <c r="FW108" s="8">
        <v>107366</v>
      </c>
      <c r="FX108" s="13">
        <f t="shared" si="276"/>
        <v>0.63989387927593733</v>
      </c>
      <c r="FY108" s="13">
        <f t="shared" si="277"/>
        <v>0.36010612072406262</v>
      </c>
      <c r="FZ108" s="17">
        <v>26762</v>
      </c>
      <c r="GA108" s="17">
        <v>61964</v>
      </c>
      <c r="GB108" s="17">
        <v>90635</v>
      </c>
      <c r="GC108" s="17">
        <v>66264</v>
      </c>
      <c r="GD108" s="17">
        <v>79237</v>
      </c>
      <c r="GE108" s="13">
        <f t="shared" si="223"/>
        <v>8.2379595028042679E-2</v>
      </c>
      <c r="GF108" s="13">
        <f t="shared" si="224"/>
        <v>0.19073945244442256</v>
      </c>
      <c r="GG108" s="13">
        <f t="shared" si="225"/>
        <v>0.27899538881124908</v>
      </c>
      <c r="GH108" s="13">
        <f t="shared" si="226"/>
        <v>0.20397584204985503</v>
      </c>
      <c r="GI108" s="13">
        <f t="shared" si="227"/>
        <v>0.24390972166643066</v>
      </c>
      <c r="GJ108">
        <v>1963</v>
      </c>
      <c r="GK108" s="8">
        <v>225971</v>
      </c>
      <c r="GL108" s="8">
        <v>43904</v>
      </c>
      <c r="GM108" s="8">
        <v>31057</v>
      </c>
      <c r="GN108" s="8">
        <v>21765</v>
      </c>
      <c r="GO108" s="8">
        <v>2165</v>
      </c>
      <c r="GP108" s="13">
        <f t="shared" si="278"/>
        <v>0.69559074314632063</v>
      </c>
      <c r="GQ108" s="13">
        <f t="shared" si="279"/>
        <v>0.13514661610160622</v>
      </c>
      <c r="GR108" s="13">
        <f t="shared" si="280"/>
        <v>9.560059348277114E-2</v>
      </c>
      <c r="GS108" s="13">
        <f t="shared" si="281"/>
        <v>6.6997679014473843E-2</v>
      </c>
      <c r="GT108" s="13">
        <f t="shared" si="282"/>
        <v>6.6643682548282041E-3</v>
      </c>
      <c r="GU108" s="21">
        <v>138969.08527830101</v>
      </c>
      <c r="GV108" s="21">
        <f>GU108*VLOOKUP(H108,'R-CPI-U-RS'!$A$44:$O$54,15,FALSE)</f>
        <v>184534.02796788461</v>
      </c>
      <c r="GW108" s="9">
        <v>839</v>
      </c>
      <c r="GX108" s="9">
        <v>40</v>
      </c>
      <c r="GY108" s="9">
        <v>133</v>
      </c>
      <c r="GZ108" s="9">
        <v>868</v>
      </c>
      <c r="HA108" s="9">
        <f t="shared" si="228"/>
        <v>1041</v>
      </c>
      <c r="HB108" s="8">
        <v>35823</v>
      </c>
      <c r="HC108" s="8">
        <v>119707</v>
      </c>
      <c r="HD108" s="8">
        <v>78873</v>
      </c>
      <c r="HE108" s="8">
        <v>60484</v>
      </c>
      <c r="HF108" s="8">
        <v>3264</v>
      </c>
      <c r="HG108" s="13">
        <f t="shared" si="283"/>
        <v>0.12015052775271591</v>
      </c>
      <c r="HH108" s="13">
        <f t="shared" si="332"/>
        <v>0.40149789871575142</v>
      </c>
      <c r="HI108" s="13">
        <f t="shared" si="333"/>
        <v>0.26454045097953721</v>
      </c>
      <c r="HJ108" s="13">
        <f t="shared" si="334"/>
        <v>0.20286364962720232</v>
      </c>
      <c r="HK108" s="13">
        <f t="shared" si="335"/>
        <v>1.0947472924793141E-2</v>
      </c>
      <c r="HL108" s="5">
        <v>967</v>
      </c>
      <c r="HM108" s="5">
        <f>HL108*VLOOKUP(H108,'R-CPI-U-RS'!$A$44:$O$54,15,FALSE)</f>
        <v>1284.0582830892909</v>
      </c>
      <c r="HN108" s="17">
        <v>30494</v>
      </c>
      <c r="HO108" s="17">
        <v>74754</v>
      </c>
      <c r="HP108" s="17">
        <v>44124</v>
      </c>
      <c r="HQ108" s="17">
        <v>17402</v>
      </c>
      <c r="HR108" s="17">
        <v>23025</v>
      </c>
      <c r="HS108" s="17">
        <v>986</v>
      </c>
      <c r="HT108" s="13">
        <f t="shared" si="284"/>
        <v>0.1598343685300207</v>
      </c>
      <c r="HU108" s="13">
        <f t="shared" si="285"/>
        <v>0.3918232565453259</v>
      </c>
      <c r="HV108" s="13">
        <f t="shared" si="286"/>
        <v>0.23127604371412847</v>
      </c>
      <c r="HW108" s="13">
        <f t="shared" si="287"/>
        <v>9.1212621537332603E-2</v>
      </c>
      <c r="HX108" s="13">
        <f t="shared" si="288"/>
        <v>0.12068558848966114</v>
      </c>
      <c r="HY108" s="13">
        <f t="shared" si="289"/>
        <v>5.1681211835312001E-3</v>
      </c>
      <c r="HZ108" s="13">
        <v>0.18600000000000003</v>
      </c>
      <c r="IA108" s="17">
        <v>2515</v>
      </c>
      <c r="IB108" s="17">
        <v>20157</v>
      </c>
      <c r="IC108" s="17">
        <v>23438</v>
      </c>
      <c r="ID108" s="17">
        <v>14813</v>
      </c>
      <c r="IE108" s="17">
        <v>41113</v>
      </c>
      <c r="IF108" s="17">
        <v>5330</v>
      </c>
      <c r="IG108" s="13">
        <f t="shared" si="290"/>
        <v>2.3424547808430975E-2</v>
      </c>
      <c r="IH108" s="13">
        <f t="shared" si="291"/>
        <v>0.1877409980813293</v>
      </c>
      <c r="II108" s="13">
        <f t="shared" si="292"/>
        <v>0.21830002049065814</v>
      </c>
      <c r="IJ108" s="13">
        <f t="shared" si="293"/>
        <v>0.13796732671422984</v>
      </c>
      <c r="IK108" s="13">
        <f t="shared" si="294"/>
        <v>0.3829238306353967</v>
      </c>
      <c r="IL108" s="13">
        <f t="shared" si="295"/>
        <v>4.9643276269955107E-2</v>
      </c>
      <c r="IM108" s="13">
        <v>0.32600000000000001</v>
      </c>
      <c r="IN108" s="17">
        <v>388362</v>
      </c>
      <c r="IO108" s="17">
        <v>315396</v>
      </c>
      <c r="IP108" s="17">
        <v>32879</v>
      </c>
      <c r="IQ108" s="17">
        <v>11937</v>
      </c>
      <c r="IR108" s="17">
        <v>10709</v>
      </c>
      <c r="IS108" s="17">
        <v>3832</v>
      </c>
      <c r="IT108" s="17">
        <v>13609</v>
      </c>
      <c r="IU108" s="13">
        <f t="shared" si="296"/>
        <v>0.81211859038731904</v>
      </c>
      <c r="IV108" s="13">
        <f t="shared" si="297"/>
        <v>8.4660703158393455E-2</v>
      </c>
      <c r="IW108" s="13">
        <f t="shared" si="298"/>
        <v>3.0736786812303983E-2</v>
      </c>
      <c r="IX108" s="13">
        <f t="shared" si="299"/>
        <v>2.7574788470550671E-2</v>
      </c>
      <c r="IY108" s="13">
        <f t="shared" si="300"/>
        <v>9.8670827732888385E-3</v>
      </c>
      <c r="IZ108" s="13">
        <f t="shared" si="301"/>
        <v>3.5042048398144003E-2</v>
      </c>
      <c r="JA108" s="17">
        <v>388362</v>
      </c>
      <c r="JB108" s="17">
        <v>315396</v>
      </c>
      <c r="JC108" s="17">
        <v>32879</v>
      </c>
      <c r="JD108" s="17">
        <v>11937</v>
      </c>
      <c r="JE108" s="17">
        <v>12341</v>
      </c>
      <c r="JF108" s="17">
        <v>2200</v>
      </c>
      <c r="JG108" s="17">
        <v>13609</v>
      </c>
      <c r="JH108" s="13">
        <f t="shared" si="229"/>
        <v>0.81211859038731904</v>
      </c>
      <c r="JI108" s="13">
        <f t="shared" si="230"/>
        <v>8.4660703158393455E-2</v>
      </c>
      <c r="JJ108" s="13">
        <f t="shared" si="231"/>
        <v>3.0736786812303983E-2</v>
      </c>
      <c r="JK108" s="13">
        <f t="shared" si="232"/>
        <v>3.1777053367734225E-2</v>
      </c>
      <c r="JL108" s="13">
        <f t="shared" si="233"/>
        <v>5.6648178761052829E-3</v>
      </c>
      <c r="JM108" s="13">
        <f t="shared" si="234"/>
        <v>3.5042048398144003E-2</v>
      </c>
      <c r="JN108" s="1">
        <v>33</v>
      </c>
      <c r="JO108" s="1">
        <v>23</v>
      </c>
      <c r="JP108" s="1">
        <v>7</v>
      </c>
      <c r="JQ108" s="1">
        <v>3</v>
      </c>
      <c r="JR108" s="1">
        <v>0</v>
      </c>
      <c r="JS108" s="1">
        <v>0</v>
      </c>
      <c r="JT108" s="11">
        <f t="shared" si="235"/>
        <v>0.69696969696969702</v>
      </c>
      <c r="JU108" s="11">
        <f t="shared" si="236"/>
        <v>0.21212121212121213</v>
      </c>
      <c r="JV108" s="11">
        <f t="shared" si="237"/>
        <v>9.0909090909090912E-2</v>
      </c>
      <c r="JW108" s="11">
        <f t="shared" si="238"/>
        <v>0</v>
      </c>
      <c r="JX108" s="11">
        <f t="shared" si="239"/>
        <v>0</v>
      </c>
      <c r="JY108" s="29">
        <f>(JN108/J108)*100000</f>
        <v>4.3701779059696628</v>
      </c>
      <c r="JZ108" s="9">
        <v>17107040</v>
      </c>
      <c r="KA108" s="9"/>
      <c r="KB108" s="9">
        <v>185473</v>
      </c>
      <c r="KC108" s="9"/>
      <c r="KD108" s="9"/>
      <c r="KE108" s="9"/>
      <c r="KF108" s="9"/>
      <c r="KG108" s="9">
        <v>0</v>
      </c>
      <c r="KH108" s="9">
        <f t="shared" si="240"/>
        <v>0</v>
      </c>
      <c r="KI108" s="9">
        <f t="shared" si="241"/>
        <v>185473</v>
      </c>
      <c r="KJ108" s="9">
        <f t="shared" si="242"/>
        <v>17292513</v>
      </c>
      <c r="KK108" t="e">
        <v>#N/A</v>
      </c>
      <c r="KL108" s="8" t="e">
        <v>#N/A</v>
      </c>
      <c r="KM108" s="8" t="e">
        <v>#N/A</v>
      </c>
      <c r="KN108" s="8" t="e">
        <v>#N/A</v>
      </c>
      <c r="KO108" s="8">
        <v>343844</v>
      </c>
      <c r="KP108" s="8">
        <v>108522</v>
      </c>
      <c r="KQ108" s="8">
        <v>162598</v>
      </c>
      <c r="KR108" s="8">
        <v>61736</v>
      </c>
      <c r="KS108" s="8">
        <v>10988</v>
      </c>
      <c r="KT108" s="13">
        <f t="shared" si="302"/>
        <v>0.31561405753772059</v>
      </c>
      <c r="KU108" s="13">
        <f t="shared" si="303"/>
        <v>0.47288305161643068</v>
      </c>
      <c r="KV108" s="13">
        <f t="shared" si="304"/>
        <v>0.17954653854655017</v>
      </c>
      <c r="KW108" s="13">
        <f t="shared" si="305"/>
        <v>3.1956352299298517E-2</v>
      </c>
      <c r="KX108" s="17">
        <v>6983565</v>
      </c>
      <c r="KY108" s="15">
        <f t="shared" si="306"/>
        <v>20.310271518479311</v>
      </c>
      <c r="KZ108" s="8">
        <v>351548</v>
      </c>
      <c r="LA108" s="8">
        <v>16515</v>
      </c>
      <c r="LB108" s="8">
        <v>77861</v>
      </c>
      <c r="LC108" s="8">
        <v>159935</v>
      </c>
      <c r="LD108" s="8">
        <v>68047</v>
      </c>
      <c r="LE108" s="8">
        <v>29190</v>
      </c>
      <c r="LF108" s="13">
        <f t="shared" si="307"/>
        <v>4.6977937578936591E-2</v>
      </c>
      <c r="LG108" s="13">
        <f t="shared" si="308"/>
        <v>0.22148042372592078</v>
      </c>
      <c r="LH108" s="13">
        <f t="shared" si="309"/>
        <v>0.45494498617542983</v>
      </c>
      <c r="LI108" s="13">
        <f t="shared" si="310"/>
        <v>0.19356389454640618</v>
      </c>
      <c r="LJ108" s="13">
        <f t="shared" si="311"/>
        <v>8.3032757973306628E-2</v>
      </c>
      <c r="LK108" s="17" t="e">
        <v>#N/A</v>
      </c>
      <c r="LL108" s="17" t="e">
        <v>#N/A</v>
      </c>
      <c r="LM108" s="13" t="e">
        <f t="shared" si="348"/>
        <v>#N/A</v>
      </c>
      <c r="LN108" s="27" t="e">
        <v>#N/A</v>
      </c>
      <c r="LO108" s="27" t="e">
        <v>#N/A</v>
      </c>
      <c r="LP108" s="27" t="e">
        <v>#N/A</v>
      </c>
      <c r="LQ108" s="27" t="e">
        <v>#N/A</v>
      </c>
      <c r="LR108" s="27" t="e">
        <v>#N/A</v>
      </c>
      <c r="LS108" s="11" t="e">
        <f t="shared" si="312"/>
        <v>#N/A</v>
      </c>
      <c r="LT108" s="11" t="e">
        <f t="shared" si="313"/>
        <v>#N/A</v>
      </c>
      <c r="LU108" s="11" t="e">
        <f t="shared" si="314"/>
        <v>#N/A</v>
      </c>
      <c r="LV108" s="11" t="e">
        <f t="shared" si="315"/>
        <v>#N/A</v>
      </c>
      <c r="LW108" s="11" t="e">
        <f t="shared" si="316"/>
        <v>#N/A</v>
      </c>
      <c r="LX108" s="25" t="e">
        <v>#N/A</v>
      </c>
      <c r="LY108" s="25" t="e">
        <v>#N/A</v>
      </c>
      <c r="LZ108" s="25" t="e">
        <v>#N/A</v>
      </c>
      <c r="MA108" s="25" t="e">
        <v>#N/A</v>
      </c>
      <c r="MB108" s="22" t="e">
        <v>#N/A</v>
      </c>
      <c r="MC108" s="22" t="e">
        <v>#N/A</v>
      </c>
      <c r="MD108" s="1">
        <v>342</v>
      </c>
      <c r="ME108" s="1">
        <v>231</v>
      </c>
      <c r="MF108" s="1">
        <v>111</v>
      </c>
      <c r="MG108" s="1">
        <v>0</v>
      </c>
      <c r="MH108" s="1">
        <v>0</v>
      </c>
      <c r="MI108" s="1">
        <v>0</v>
      </c>
      <c r="MJ108" s="11">
        <f t="shared" si="243"/>
        <v>0.67543859649122806</v>
      </c>
      <c r="MK108" s="11">
        <f t="shared" si="244"/>
        <v>0.32456140350877194</v>
      </c>
      <c r="ML108" s="11">
        <f t="shared" si="245"/>
        <v>0</v>
      </c>
      <c r="MM108" s="11">
        <f t="shared" si="246"/>
        <v>0</v>
      </c>
      <c r="MN108" s="11">
        <f t="shared" si="247"/>
        <v>0</v>
      </c>
      <c r="MO108" s="26" t="e">
        <v>#N/A</v>
      </c>
      <c r="MP108" s="26" t="e">
        <v>#N/A</v>
      </c>
      <c r="MQ108" s="26" t="e">
        <v>#N/A</v>
      </c>
      <c r="MR108" s="26" t="e">
        <v>#N/A</v>
      </c>
      <c r="MS108" s="9">
        <v>822814.80394567701</v>
      </c>
      <c r="MT108" s="9">
        <v>664589.87631001405</v>
      </c>
      <c r="MU108" s="9">
        <v>1318.867</v>
      </c>
      <c r="MV108" s="9">
        <v>649706.41232167603</v>
      </c>
      <c r="MW108" s="9">
        <v>2138429.9595773602</v>
      </c>
      <c r="MX108" s="13" t="e">
        <v>#N/A</v>
      </c>
      <c r="MY108" s="13" t="e">
        <v>#N/A</v>
      </c>
      <c r="MZ108" s="13" t="e">
        <v>#N/A</v>
      </c>
      <c r="NA108" s="13" t="e">
        <v>#N/A</v>
      </c>
      <c r="NB108" s="13" t="e">
        <v>#N/A</v>
      </c>
      <c r="NC108" s="8" t="e">
        <v>#N/A</v>
      </c>
      <c r="ND108" s="8" t="e">
        <v>#N/A</v>
      </c>
      <c r="NE108" s="8" t="e">
        <v>#N/A</v>
      </c>
      <c r="NF108" s="8" t="e">
        <v>#N/A</v>
      </c>
      <c r="NG108" s="8" t="e">
        <v>#N/A</v>
      </c>
      <c r="NH108" s="38" t="e">
        <f t="shared" si="248"/>
        <v>#N/A</v>
      </c>
      <c r="NI108" s="38" t="e">
        <f t="shared" si="249"/>
        <v>#N/A</v>
      </c>
      <c r="NJ108" s="38" t="e">
        <f t="shared" si="250"/>
        <v>#N/A</v>
      </c>
      <c r="NK108" s="38" t="e">
        <f t="shared" si="251"/>
        <v>#N/A</v>
      </c>
      <c r="NL108" s="38" t="e">
        <f t="shared" si="252"/>
        <v>#N/A</v>
      </c>
      <c r="NM108" s="8">
        <v>742463</v>
      </c>
      <c r="NN108" s="8">
        <v>103514</v>
      </c>
      <c r="NO108" s="11">
        <f t="shared" si="253"/>
        <v>0.13941974212856398</v>
      </c>
      <c r="NP108" s="13" t="e">
        <v>#N/A</v>
      </c>
      <c r="NQ108" s="13" t="e">
        <v>#N/A</v>
      </c>
      <c r="NR108" s="13" t="e">
        <v>#N/A</v>
      </c>
      <c r="NS108" s="9">
        <v>776</v>
      </c>
      <c r="NT108" s="39">
        <v>103.52188</v>
      </c>
      <c r="NU108" s="8" t="e">
        <v>#N/A</v>
      </c>
      <c r="NV108" s="16" t="e">
        <v>#N/A</v>
      </c>
      <c r="NW108" s="8" t="e">
        <v>#N/A</v>
      </c>
      <c r="NX108" s="25" t="e">
        <v>#N/A</v>
      </c>
      <c r="NY108" s="39" t="e">
        <v>#N/A</v>
      </c>
    </row>
    <row r="109" spans="1:389" x14ac:dyDescent="0.25">
      <c r="A109" s="3" t="s">
        <v>54</v>
      </c>
      <c r="B109" s="3" t="s">
        <v>9</v>
      </c>
      <c r="C109" s="3" t="s">
        <v>85</v>
      </c>
      <c r="D109" s="3" t="s">
        <v>101</v>
      </c>
      <c r="E109" s="3" t="s">
        <v>32</v>
      </c>
      <c r="F109" s="3" t="s">
        <v>33</v>
      </c>
      <c r="G109" s="3">
        <v>36055</v>
      </c>
      <c r="H109" s="3">
        <v>2016</v>
      </c>
      <c r="I109" s="3" t="str">
        <f t="shared" si="216"/>
        <v>Sum of 2016</v>
      </c>
      <c r="J109" s="8">
        <v>755191</v>
      </c>
      <c r="K109" s="8">
        <v>747727</v>
      </c>
      <c r="L109" s="8">
        <v>157901</v>
      </c>
      <c r="M109" s="8">
        <v>181351</v>
      </c>
      <c r="N109" s="8">
        <v>285849</v>
      </c>
      <c r="O109" s="8">
        <v>122626</v>
      </c>
      <c r="P109" s="13">
        <f t="shared" si="254"/>
        <v>0.21117466668984802</v>
      </c>
      <c r="Q109" s="13">
        <f t="shared" si="255"/>
        <v>0.24253638025643048</v>
      </c>
      <c r="R109" s="13">
        <f t="shared" si="256"/>
        <v>0.38229059536435089</v>
      </c>
      <c r="S109" s="13">
        <f t="shared" si="257"/>
        <v>0.1639983576893706</v>
      </c>
      <c r="T109" s="15">
        <v>38.700000000000003</v>
      </c>
      <c r="U109" s="15">
        <v>37</v>
      </c>
      <c r="V109" s="15">
        <v>40.700000000000003</v>
      </c>
      <c r="W109" s="17">
        <v>528993</v>
      </c>
      <c r="X109" s="17">
        <v>108737</v>
      </c>
      <c r="Y109" s="17">
        <v>26444</v>
      </c>
      <c r="Z109" s="17">
        <v>2677</v>
      </c>
      <c r="AA109" s="17">
        <v>17082</v>
      </c>
      <c r="AB109" s="17">
        <v>63794</v>
      </c>
      <c r="AC109" s="17">
        <v>218734</v>
      </c>
      <c r="AD109" s="13">
        <f t="shared" si="349"/>
        <v>0.70746809998836468</v>
      </c>
      <c r="AE109" s="13">
        <f t="shared" si="350"/>
        <v>0.14542339650701391</v>
      </c>
      <c r="AF109" s="13">
        <f t="shared" si="351"/>
        <v>3.5365848765659125E-2</v>
      </c>
      <c r="AG109" s="13">
        <f t="shared" si="352"/>
        <v>3.5801836766627391E-3</v>
      </c>
      <c r="AH109" s="13">
        <f t="shared" si="353"/>
        <v>2.2845236296134819E-2</v>
      </c>
      <c r="AI109" s="13">
        <f t="shared" si="354"/>
        <v>8.5317234766164651E-2</v>
      </c>
      <c r="AJ109" s="13">
        <f t="shared" si="355"/>
        <v>0.29253190001163526</v>
      </c>
      <c r="AK109" s="17">
        <v>299224</v>
      </c>
      <c r="AL109" s="17">
        <v>97172</v>
      </c>
      <c r="AM109" s="17">
        <v>104510</v>
      </c>
      <c r="AN109" s="17">
        <v>43696</v>
      </c>
      <c r="AO109" s="17">
        <v>53846</v>
      </c>
      <c r="AP109" s="13">
        <f t="shared" si="258"/>
        <v>0.3247466780739513</v>
      </c>
      <c r="AQ109" s="13">
        <f t="shared" si="317"/>
        <v>0.34927011202309977</v>
      </c>
      <c r="AR109" s="13">
        <f t="shared" si="318"/>
        <v>0.14603106702670909</v>
      </c>
      <c r="AS109" s="13">
        <f t="shared" si="319"/>
        <v>0.17995214287623987</v>
      </c>
      <c r="AT109" s="19">
        <v>2.41</v>
      </c>
      <c r="AU109" s="17">
        <v>706346</v>
      </c>
      <c r="AV109" s="17">
        <v>605809</v>
      </c>
      <c r="AW109" s="17">
        <v>42184</v>
      </c>
      <c r="AX109" s="17">
        <v>30903</v>
      </c>
      <c r="AY109" s="17">
        <v>17796</v>
      </c>
      <c r="AZ109" s="17">
        <v>9654</v>
      </c>
      <c r="BA109" s="13">
        <f t="shared" si="320"/>
        <v>0.85766607300105047</v>
      </c>
      <c r="BB109" s="13">
        <f t="shared" si="321"/>
        <v>5.9721439634400138E-2</v>
      </c>
      <c r="BC109" s="13">
        <f t="shared" si="322"/>
        <v>4.3750513204576791E-2</v>
      </c>
      <c r="BD109" s="13">
        <f t="shared" si="323"/>
        <v>2.5194451444476219E-2</v>
      </c>
      <c r="BE109" s="13">
        <f t="shared" si="324"/>
        <v>1.3667522715496372E-2</v>
      </c>
      <c r="BF109" s="13">
        <f t="shared" si="210"/>
        <v>0.14233392699894951</v>
      </c>
      <c r="BG109" s="17">
        <v>738949</v>
      </c>
      <c r="BH109" s="17">
        <v>618824</v>
      </c>
      <c r="BI109" s="17">
        <v>79489</v>
      </c>
      <c r="BJ109" s="17">
        <v>21344</v>
      </c>
      <c r="BK109" s="17">
        <v>12738</v>
      </c>
      <c r="BL109" s="17">
        <v>6554</v>
      </c>
      <c r="BM109" s="13">
        <f t="shared" si="259"/>
        <v>0.83743803699578723</v>
      </c>
      <c r="BN109" s="13">
        <f t="shared" si="325"/>
        <v>0.10757034653271065</v>
      </c>
      <c r="BO109" s="13">
        <f t="shared" si="326"/>
        <v>2.8884266708527923E-2</v>
      </c>
      <c r="BP109" s="13">
        <f t="shared" si="327"/>
        <v>1.7237996126931627E-2</v>
      </c>
      <c r="BQ109" s="13">
        <f t="shared" si="328"/>
        <v>8.8693536360425415E-3</v>
      </c>
      <c r="BR109" s="13">
        <f t="shared" si="217"/>
        <v>0.16256196300421277</v>
      </c>
      <c r="BS109" s="17">
        <v>548500</v>
      </c>
      <c r="BT109" s="17">
        <v>108594</v>
      </c>
      <c r="BU109" s="17">
        <v>25060</v>
      </c>
      <c r="BV109" s="17">
        <v>65573</v>
      </c>
      <c r="BW109" s="13">
        <f t="shared" si="260"/>
        <v>0.73355649856164085</v>
      </c>
      <c r="BX109" s="13">
        <f t="shared" si="329"/>
        <v>0.14523215023665054</v>
      </c>
      <c r="BY109" s="13">
        <f t="shared" si="330"/>
        <v>3.3514905841303046E-2</v>
      </c>
      <c r="BZ109" s="13">
        <f t="shared" si="331"/>
        <v>8.7696445360405606E-2</v>
      </c>
      <c r="CA109" s="13">
        <f t="shared" si="261"/>
        <v>0.26644350143835915</v>
      </c>
      <c r="CB109" s="8">
        <v>723337</v>
      </c>
      <c r="CC109" s="8">
        <v>108069</v>
      </c>
      <c r="CD109" s="13">
        <f t="shared" si="262"/>
        <v>0.14940339012106391</v>
      </c>
      <c r="CE109" s="8">
        <v>155988</v>
      </c>
      <c r="CF109" s="8">
        <v>33979</v>
      </c>
      <c r="CG109" s="13">
        <f t="shared" si="263"/>
        <v>0.21783085878400901</v>
      </c>
      <c r="CH109" s="5">
        <v>54492</v>
      </c>
      <c r="CI109" s="5">
        <f>CH109*VLOOKUP(H109,'R-CPI-U-RS'!$A$44:$O$54,15,FALSE)</f>
        <v>71435.799319727885</v>
      </c>
      <c r="CJ109" s="5">
        <v>45699167</v>
      </c>
      <c r="CK109" s="5">
        <v>46260004</v>
      </c>
      <c r="CL109" s="9">
        <v>17744</v>
      </c>
      <c r="CM109" s="9">
        <v>9098</v>
      </c>
      <c r="CN109" s="9">
        <v>3251</v>
      </c>
      <c r="CO109" s="9">
        <v>2428</v>
      </c>
      <c r="CP109" s="9">
        <v>1845</v>
      </c>
      <c r="CQ109" s="9">
        <v>608</v>
      </c>
      <c r="CR109" s="9">
        <v>343</v>
      </c>
      <c r="CS109" s="9">
        <v>171</v>
      </c>
      <c r="CT109" s="20">
        <v>16016315000</v>
      </c>
      <c r="CU109" s="20">
        <f>CT109*VLOOKUP(H109,'R-CPI-U-RS'!$A$44:$P$54,16,FALSE)</f>
        <v>20397194811.507935</v>
      </c>
      <c r="CV109" s="9">
        <v>1446</v>
      </c>
      <c r="CW109" s="9">
        <v>564116</v>
      </c>
      <c r="CX109" s="9">
        <v>71629</v>
      </c>
      <c r="CY109" s="9">
        <v>36382</v>
      </c>
      <c r="CZ109" s="9">
        <v>48229</v>
      </c>
      <c r="DA109" s="11">
        <f t="shared" si="264"/>
        <v>0.78310724141952037</v>
      </c>
      <c r="DB109" s="11">
        <f t="shared" si="265"/>
        <v>9.9435556863550795E-2</v>
      </c>
      <c r="DC109" s="11">
        <f t="shared" si="266"/>
        <v>5.0505583350454498E-2</v>
      </c>
      <c r="DD109" s="11">
        <f t="shared" si="267"/>
        <v>6.6951618366474355E-2</v>
      </c>
      <c r="DE109" s="9">
        <v>358650</v>
      </c>
      <c r="DF109" s="9">
        <v>359778</v>
      </c>
      <c r="DG109" s="9">
        <v>157</v>
      </c>
      <c r="DH109" s="9">
        <v>104</v>
      </c>
      <c r="DI109" s="9">
        <v>0</v>
      </c>
      <c r="DJ109" s="9">
        <v>12432</v>
      </c>
      <c r="DK109" s="9">
        <v>35726</v>
      </c>
      <c r="DL109" s="9">
        <v>14896</v>
      </c>
      <c r="DM109" s="9">
        <v>41706</v>
      </c>
      <c r="DN109" s="9">
        <v>8534</v>
      </c>
      <c r="DO109" s="9">
        <v>10811</v>
      </c>
      <c r="DP109" s="9">
        <v>13273</v>
      </c>
      <c r="DQ109" s="9">
        <v>6537</v>
      </c>
      <c r="DR109" s="9">
        <v>25746</v>
      </c>
      <c r="DS109" s="9">
        <v>10837</v>
      </c>
      <c r="DT109" s="9">
        <v>28575</v>
      </c>
      <c r="DU109" s="9">
        <v>31320</v>
      </c>
      <c r="DV109" s="9">
        <v>67599</v>
      </c>
      <c r="DW109" s="9">
        <v>8041</v>
      </c>
      <c r="DX109" s="9">
        <v>29801</v>
      </c>
      <c r="DY109" s="9">
        <v>11424</v>
      </c>
      <c r="DZ109" s="9">
        <v>40</v>
      </c>
      <c r="EA109" s="9">
        <f t="shared" si="336"/>
        <v>48419</v>
      </c>
      <c r="EB109" s="9">
        <f t="shared" si="337"/>
        <v>19810</v>
      </c>
      <c r="EC109" s="9">
        <f t="shared" si="338"/>
        <v>65158</v>
      </c>
      <c r="ED109" s="9">
        <f t="shared" si="339"/>
        <v>98919</v>
      </c>
      <c r="EE109" s="9">
        <f t="shared" si="340"/>
        <v>65136</v>
      </c>
      <c r="EF109" s="9">
        <f t="shared" si="341"/>
        <v>60117</v>
      </c>
      <c r="EG109" s="11">
        <f t="shared" si="342"/>
        <v>0.13500348529206749</v>
      </c>
      <c r="EH109" s="11">
        <f t="shared" si="343"/>
        <v>5.5234908685347833E-2</v>
      </c>
      <c r="EI109" s="11">
        <f t="shared" si="344"/>
        <v>0.1816757284260421</v>
      </c>
      <c r="EJ109" s="11">
        <f t="shared" si="345"/>
        <v>0.27580928481806777</v>
      </c>
      <c r="EK109" s="11">
        <f t="shared" si="346"/>
        <v>0.18161438728565454</v>
      </c>
      <c r="EL109" s="11">
        <f t="shared" si="347"/>
        <v>0.1676202425763279</v>
      </c>
      <c r="EM109" s="9">
        <v>608906</v>
      </c>
      <c r="EN109" s="9">
        <v>390097</v>
      </c>
      <c r="EO109" s="14">
        <f t="shared" si="268"/>
        <v>0.64065225174329044</v>
      </c>
      <c r="EP109" s="9">
        <v>377352</v>
      </c>
      <c r="EQ109" s="9">
        <v>359778</v>
      </c>
      <c r="ER109" s="11">
        <f t="shared" si="218"/>
        <v>4.6571901036697831E-2</v>
      </c>
      <c r="ES109" s="9">
        <v>44256</v>
      </c>
      <c r="ET109" s="9">
        <v>512340</v>
      </c>
      <c r="EU109" s="9">
        <v>50948</v>
      </c>
      <c r="EV109" s="9">
        <v>116117</v>
      </c>
      <c r="EW109" s="9">
        <v>153586</v>
      </c>
      <c r="EX109" s="9">
        <v>83858</v>
      </c>
      <c r="EY109" s="9">
        <v>107831</v>
      </c>
      <c r="EZ109" s="13">
        <f t="shared" si="269"/>
        <v>9.9441776944997465E-2</v>
      </c>
      <c r="FA109" s="13">
        <f t="shared" si="270"/>
        <v>0.22664051215989381</v>
      </c>
      <c r="FB109" s="13">
        <f t="shared" si="271"/>
        <v>0.29977358785181718</v>
      </c>
      <c r="FC109" s="13">
        <f t="shared" si="272"/>
        <v>0.16367646484756215</v>
      </c>
      <c r="FD109" s="13">
        <f t="shared" si="273"/>
        <v>0.21046765819572941</v>
      </c>
      <c r="FE109" s="13">
        <f t="shared" si="274"/>
        <v>0.37414412304329159</v>
      </c>
      <c r="FF109" s="9">
        <v>294</v>
      </c>
      <c r="FG109" s="9">
        <v>44336</v>
      </c>
      <c r="FH109" s="9">
        <v>315</v>
      </c>
      <c r="FI109" s="9">
        <v>13587</v>
      </c>
      <c r="FJ109" s="9">
        <v>782</v>
      </c>
      <c r="FK109" s="9">
        <f t="shared" si="219"/>
        <v>44630</v>
      </c>
      <c r="FL109" s="9">
        <f t="shared" si="220"/>
        <v>13902</v>
      </c>
      <c r="FM109" s="9">
        <f t="shared" si="221"/>
        <v>782</v>
      </c>
      <c r="FN109" s="9">
        <v>106411</v>
      </c>
      <c r="FO109" s="9">
        <v>64159</v>
      </c>
      <c r="FP109" s="9">
        <v>291268</v>
      </c>
      <c r="FQ109" s="9">
        <f t="shared" si="222"/>
        <v>42252</v>
      </c>
      <c r="FR109" s="8">
        <v>326652</v>
      </c>
      <c r="FS109" s="8">
        <v>27428</v>
      </c>
      <c r="FT109" s="13">
        <f t="shared" si="275"/>
        <v>8.3967035254644093E-2</v>
      </c>
      <c r="FU109" s="8">
        <v>299224</v>
      </c>
      <c r="FV109" s="8">
        <v>188269</v>
      </c>
      <c r="FW109" s="8">
        <v>110955</v>
      </c>
      <c r="FX109" s="13">
        <f t="shared" si="276"/>
        <v>0.62919084030692729</v>
      </c>
      <c r="FY109" s="13">
        <f t="shared" si="277"/>
        <v>0.37080915969307277</v>
      </c>
      <c r="FZ109" s="17">
        <v>26320</v>
      </c>
      <c r="GA109" s="17">
        <v>59581</v>
      </c>
      <c r="GB109" s="17">
        <v>94234</v>
      </c>
      <c r="GC109" s="17">
        <v>60123</v>
      </c>
      <c r="GD109" s="17">
        <v>86394</v>
      </c>
      <c r="GE109" s="13">
        <f t="shared" si="223"/>
        <v>8.0575046226565278E-2</v>
      </c>
      <c r="GF109" s="13">
        <f t="shared" si="224"/>
        <v>0.18239900566964232</v>
      </c>
      <c r="GG109" s="13">
        <f t="shared" si="225"/>
        <v>0.28848438093138873</v>
      </c>
      <c r="GH109" s="13">
        <f t="shared" si="226"/>
        <v>0.18405826384041732</v>
      </c>
      <c r="GI109" s="13">
        <f t="shared" si="227"/>
        <v>0.26448330333198633</v>
      </c>
      <c r="GJ109">
        <v>1963</v>
      </c>
      <c r="GK109" s="8">
        <v>223357</v>
      </c>
      <c r="GL109" s="8">
        <v>42493</v>
      </c>
      <c r="GM109" s="8">
        <v>32435</v>
      </c>
      <c r="GN109" s="8">
        <v>25863</v>
      </c>
      <c r="GO109" s="8">
        <v>2504</v>
      </c>
      <c r="GP109" s="13">
        <f t="shared" si="278"/>
        <v>0.68377661854205696</v>
      </c>
      <c r="GQ109" s="13">
        <f t="shared" si="279"/>
        <v>0.13008645286114887</v>
      </c>
      <c r="GR109" s="13">
        <f t="shared" si="280"/>
        <v>9.9295274481711424E-2</v>
      </c>
      <c r="GS109" s="13">
        <f t="shared" si="281"/>
        <v>7.9176003820579696E-2</v>
      </c>
      <c r="GT109" s="13">
        <f t="shared" si="282"/>
        <v>7.6656502945030187E-3</v>
      </c>
      <c r="GU109" s="21">
        <v>151550.82711173501</v>
      </c>
      <c r="GV109" s="21">
        <f>GU109*VLOOKUP(H109,'R-CPI-U-RS'!$A$44:$O$54,15,FALSE)</f>
        <v>198674.1993740857</v>
      </c>
      <c r="GW109" s="9">
        <v>748</v>
      </c>
      <c r="GX109" s="9">
        <v>6</v>
      </c>
      <c r="GY109" s="9">
        <v>35</v>
      </c>
      <c r="GZ109" s="9">
        <v>468</v>
      </c>
      <c r="HA109" s="9">
        <f t="shared" si="228"/>
        <v>509</v>
      </c>
      <c r="HB109" s="8">
        <v>38891</v>
      </c>
      <c r="HC109" s="8">
        <v>125614</v>
      </c>
      <c r="HD109" s="8">
        <v>77847</v>
      </c>
      <c r="HE109" s="8">
        <v>54246</v>
      </c>
      <c r="HF109" s="8">
        <v>2626</v>
      </c>
      <c r="HG109" s="13">
        <f t="shared" si="283"/>
        <v>0.12997286313932038</v>
      </c>
      <c r="HH109" s="13">
        <f t="shared" si="332"/>
        <v>0.41979921396679409</v>
      </c>
      <c r="HI109" s="13">
        <f t="shared" si="333"/>
        <v>0.26016295484319441</v>
      </c>
      <c r="HJ109" s="13">
        <f t="shared" si="334"/>
        <v>0.18128893404272384</v>
      </c>
      <c r="HK109" s="13">
        <f t="shared" si="335"/>
        <v>8.7760340079672747E-3</v>
      </c>
      <c r="HL109" s="5">
        <v>941</v>
      </c>
      <c r="HM109" s="5">
        <f>HL109*VLOOKUP(H109,'R-CPI-U-RS'!$A$44:$O$54,15,FALSE)</f>
        <v>1233.5955215419501</v>
      </c>
      <c r="HN109" s="17">
        <v>36296</v>
      </c>
      <c r="HO109" s="17">
        <v>74451</v>
      </c>
      <c r="HP109" s="17">
        <v>38247</v>
      </c>
      <c r="HQ109" s="17">
        <v>15409</v>
      </c>
      <c r="HR109" s="17">
        <v>22545</v>
      </c>
      <c r="HS109" s="17">
        <v>1321</v>
      </c>
      <c r="HT109" s="13">
        <f t="shared" si="284"/>
        <v>0.19278797890252777</v>
      </c>
      <c r="HU109" s="13">
        <f t="shared" si="285"/>
        <v>0.39545012721159617</v>
      </c>
      <c r="HV109" s="13">
        <f t="shared" si="286"/>
        <v>0.2031508108079397</v>
      </c>
      <c r="HW109" s="13">
        <f t="shared" si="287"/>
        <v>8.1845657012041287E-2</v>
      </c>
      <c r="HX109" s="13">
        <f t="shared" si="288"/>
        <v>0.11974886996797136</v>
      </c>
      <c r="HY109" s="13">
        <f t="shared" si="289"/>
        <v>7.0165560979237153E-3</v>
      </c>
      <c r="HZ109" s="13">
        <v>0.17600000000000002</v>
      </c>
      <c r="IA109" s="17">
        <v>3915</v>
      </c>
      <c r="IB109" s="17">
        <v>22563</v>
      </c>
      <c r="IC109" s="17">
        <v>22089</v>
      </c>
      <c r="ID109" s="17">
        <v>17626</v>
      </c>
      <c r="IE109" s="17">
        <v>38886</v>
      </c>
      <c r="IF109" s="17">
        <v>5876</v>
      </c>
      <c r="IG109" s="13">
        <f t="shared" si="290"/>
        <v>3.5284574827632822E-2</v>
      </c>
      <c r="IH109" s="13">
        <f t="shared" si="291"/>
        <v>0.20335271055833445</v>
      </c>
      <c r="II109" s="13">
        <f t="shared" si="292"/>
        <v>0.1990807083952954</v>
      </c>
      <c r="IJ109" s="13">
        <f t="shared" si="293"/>
        <v>0.15885719435807311</v>
      </c>
      <c r="IK109" s="13">
        <f t="shared" si="294"/>
        <v>0.35046640529944573</v>
      </c>
      <c r="IL109" s="13">
        <f t="shared" si="295"/>
        <v>5.2958406561218509E-2</v>
      </c>
      <c r="IM109" s="13">
        <v>0.31900000000000001</v>
      </c>
      <c r="IN109" s="17">
        <v>387127</v>
      </c>
      <c r="IO109" s="17">
        <v>315764</v>
      </c>
      <c r="IP109" s="17">
        <v>29249</v>
      </c>
      <c r="IQ109" s="17">
        <v>12042</v>
      </c>
      <c r="IR109" s="17">
        <v>12055</v>
      </c>
      <c r="IS109" s="17">
        <v>3657</v>
      </c>
      <c r="IT109" s="17">
        <v>14360</v>
      </c>
      <c r="IU109" s="13">
        <f t="shared" si="296"/>
        <v>0.81565997721677896</v>
      </c>
      <c r="IV109" s="13">
        <f t="shared" si="297"/>
        <v>7.5554017157160314E-2</v>
      </c>
      <c r="IW109" s="13">
        <f t="shared" si="298"/>
        <v>3.1106071134278931E-2</v>
      </c>
      <c r="IX109" s="13">
        <f t="shared" si="299"/>
        <v>3.1139651845518396E-2</v>
      </c>
      <c r="IY109" s="13">
        <f t="shared" si="300"/>
        <v>9.446512384824619E-3</v>
      </c>
      <c r="IZ109" s="13">
        <f t="shared" si="301"/>
        <v>3.7093770261438751E-2</v>
      </c>
      <c r="JA109" s="17">
        <v>387127</v>
      </c>
      <c r="JB109" s="17">
        <v>315764</v>
      </c>
      <c r="JC109" s="17">
        <v>29249</v>
      </c>
      <c r="JD109" s="17">
        <v>12042</v>
      </c>
      <c r="JE109" s="17">
        <v>13664</v>
      </c>
      <c r="JF109" s="17">
        <v>2048</v>
      </c>
      <c r="JG109" s="17">
        <v>14360</v>
      </c>
      <c r="JH109" s="13">
        <f t="shared" si="229"/>
        <v>0.81565997721677896</v>
      </c>
      <c r="JI109" s="13">
        <f t="shared" si="230"/>
        <v>7.5554017157160314E-2</v>
      </c>
      <c r="JJ109" s="13">
        <f t="shared" si="231"/>
        <v>3.1106071134278931E-2</v>
      </c>
      <c r="JK109" s="13">
        <f t="shared" si="232"/>
        <v>3.5295910644310521E-2</v>
      </c>
      <c r="JL109" s="13">
        <f t="shared" si="233"/>
        <v>5.2902535860324907E-3</v>
      </c>
      <c r="JM109" s="13">
        <f t="shared" si="234"/>
        <v>3.7093770261438751E-2</v>
      </c>
      <c r="JN109" s="1">
        <v>45</v>
      </c>
      <c r="JO109" s="1">
        <v>23</v>
      </c>
      <c r="JP109" s="1">
        <v>4</v>
      </c>
      <c r="JQ109" s="1">
        <v>15</v>
      </c>
      <c r="JR109" s="1">
        <v>2</v>
      </c>
      <c r="JS109" s="1">
        <v>1</v>
      </c>
      <c r="JT109" s="11">
        <f t="shared" si="235"/>
        <v>0.51111111111111107</v>
      </c>
      <c r="JU109" s="11">
        <f t="shared" si="236"/>
        <v>8.8888888888888892E-2</v>
      </c>
      <c r="JV109" s="11">
        <f t="shared" si="237"/>
        <v>0.33333333333333331</v>
      </c>
      <c r="JW109" s="11">
        <f t="shared" si="238"/>
        <v>4.4444444444444446E-2</v>
      </c>
      <c r="JX109" s="11">
        <f t="shared" si="239"/>
        <v>2.2222222222222223E-2</v>
      </c>
      <c r="JY109" s="29">
        <f>(JN109/J109)*100000</f>
        <v>5.9587574534124483</v>
      </c>
      <c r="JZ109" s="9">
        <v>16561701</v>
      </c>
      <c r="KA109" s="9"/>
      <c r="KB109" s="9">
        <v>192891</v>
      </c>
      <c r="KC109" s="9"/>
      <c r="KD109" s="9"/>
      <c r="KE109" s="9"/>
      <c r="KF109" s="9"/>
      <c r="KG109" s="9">
        <v>0</v>
      </c>
      <c r="KH109" s="9">
        <f t="shared" si="240"/>
        <v>0</v>
      </c>
      <c r="KI109" s="9">
        <f t="shared" si="241"/>
        <v>192891</v>
      </c>
      <c r="KJ109" s="9">
        <f t="shared" si="242"/>
        <v>16754592</v>
      </c>
      <c r="KK109" t="e">
        <v>#N/A</v>
      </c>
      <c r="KL109" s="8" t="e">
        <v>#N/A</v>
      </c>
      <c r="KM109" s="8" t="e">
        <v>#N/A</v>
      </c>
      <c r="KN109" s="8" t="e">
        <v>#N/A</v>
      </c>
      <c r="KO109" s="8">
        <v>343090</v>
      </c>
      <c r="KP109" s="8">
        <v>105491</v>
      </c>
      <c r="KQ109" s="8">
        <v>168180</v>
      </c>
      <c r="KR109" s="8">
        <v>59582</v>
      </c>
      <c r="KS109" s="8">
        <v>9837</v>
      </c>
      <c r="KT109" s="13">
        <f t="shared" si="302"/>
        <v>0.30747325774578099</v>
      </c>
      <c r="KU109" s="13">
        <f t="shared" si="303"/>
        <v>0.49019207788043956</v>
      </c>
      <c r="KV109" s="13">
        <f t="shared" si="304"/>
        <v>0.17366288728904952</v>
      </c>
      <c r="KW109" s="13">
        <f t="shared" si="305"/>
        <v>2.8671777084729955E-2</v>
      </c>
      <c r="KX109" s="17">
        <v>7052900</v>
      </c>
      <c r="KY109" s="15">
        <f t="shared" si="306"/>
        <v>20.556996706403567</v>
      </c>
      <c r="KZ109" s="8">
        <v>349948</v>
      </c>
      <c r="LA109" s="8">
        <v>13798</v>
      </c>
      <c r="LB109" s="8">
        <v>79940</v>
      </c>
      <c r="LC109" s="8">
        <v>163624</v>
      </c>
      <c r="LD109" s="8">
        <v>61975</v>
      </c>
      <c r="LE109" s="8">
        <v>30611</v>
      </c>
      <c r="LF109" s="13">
        <f t="shared" si="307"/>
        <v>3.942871512338976E-2</v>
      </c>
      <c r="LG109" s="13">
        <f t="shared" si="308"/>
        <v>0.22843393875661527</v>
      </c>
      <c r="LH109" s="13">
        <f t="shared" si="309"/>
        <v>0.46756660989632748</v>
      </c>
      <c r="LI109" s="13">
        <f t="shared" si="310"/>
        <v>0.17709774023569216</v>
      </c>
      <c r="LJ109" s="13">
        <f t="shared" si="311"/>
        <v>8.7472995987975352E-2</v>
      </c>
      <c r="LK109" s="17" t="e">
        <v>#N/A</v>
      </c>
      <c r="LL109" s="17" t="e">
        <v>#N/A</v>
      </c>
      <c r="LM109" s="13" t="e">
        <f t="shared" si="348"/>
        <v>#N/A</v>
      </c>
      <c r="LN109" s="27" t="e">
        <v>#N/A</v>
      </c>
      <c r="LO109" s="27" t="e">
        <v>#N/A</v>
      </c>
      <c r="LP109" s="27" t="e">
        <v>#N/A</v>
      </c>
      <c r="LQ109" s="27" t="e">
        <v>#N/A</v>
      </c>
      <c r="LR109" s="27" t="e">
        <v>#N/A</v>
      </c>
      <c r="LS109" s="11" t="e">
        <f t="shared" si="312"/>
        <v>#N/A</v>
      </c>
      <c r="LT109" s="11" t="e">
        <f t="shared" si="313"/>
        <v>#N/A</v>
      </c>
      <c r="LU109" s="11" t="e">
        <f t="shared" si="314"/>
        <v>#N/A</v>
      </c>
      <c r="LV109" s="11" t="e">
        <f t="shared" si="315"/>
        <v>#N/A</v>
      </c>
      <c r="LW109" s="11" t="e">
        <f t="shared" si="316"/>
        <v>#N/A</v>
      </c>
      <c r="LX109" s="25" t="e">
        <v>#N/A</v>
      </c>
      <c r="LY109" s="25" t="e">
        <v>#N/A</v>
      </c>
      <c r="LZ109" s="25" t="e">
        <v>#N/A</v>
      </c>
      <c r="MA109" s="25" t="e">
        <v>#N/A</v>
      </c>
      <c r="MB109" s="22" t="e">
        <v>#N/A</v>
      </c>
      <c r="MC109" s="22" t="e">
        <v>#N/A</v>
      </c>
      <c r="MD109" s="1">
        <v>354</v>
      </c>
      <c r="ME109" s="1">
        <v>295</v>
      </c>
      <c r="MF109" s="1">
        <v>59</v>
      </c>
      <c r="MG109" s="1">
        <v>0</v>
      </c>
      <c r="MH109" s="1">
        <v>0</v>
      </c>
      <c r="MI109" s="1">
        <v>0</v>
      </c>
      <c r="MJ109" s="11">
        <f t="shared" si="243"/>
        <v>0.83333333333333337</v>
      </c>
      <c r="MK109" s="11">
        <f t="shared" si="244"/>
        <v>0.16666666666666666</v>
      </c>
      <c r="ML109" s="11">
        <f t="shared" si="245"/>
        <v>0</v>
      </c>
      <c r="MM109" s="11">
        <f t="shared" si="246"/>
        <v>0</v>
      </c>
      <c r="MN109" s="11">
        <f t="shared" si="247"/>
        <v>0</v>
      </c>
      <c r="MO109" s="26" t="e">
        <v>#N/A</v>
      </c>
      <c r="MP109" s="26" t="e">
        <v>#N/A</v>
      </c>
      <c r="MQ109" s="26" t="e">
        <v>#N/A</v>
      </c>
      <c r="MR109" s="26" t="e">
        <v>#N/A</v>
      </c>
      <c r="MS109" s="9">
        <v>775154.96290907299</v>
      </c>
      <c r="MT109" s="9">
        <v>635766.06120085297</v>
      </c>
      <c r="MU109" s="9">
        <v>867.83500000000004</v>
      </c>
      <c r="MV109" s="9">
        <v>554685.95480321802</v>
      </c>
      <c r="MW109" s="9">
        <v>1966474.81391314</v>
      </c>
      <c r="MX109" s="13" t="e">
        <v>#N/A</v>
      </c>
      <c r="MY109" s="13" t="e">
        <v>#N/A</v>
      </c>
      <c r="MZ109" s="13" t="e">
        <v>#N/A</v>
      </c>
      <c r="NA109" s="13" t="e">
        <v>#N/A</v>
      </c>
      <c r="NB109" s="13" t="e">
        <v>#N/A</v>
      </c>
      <c r="NC109" s="8" t="e">
        <v>#N/A</v>
      </c>
      <c r="ND109" s="8" t="e">
        <v>#N/A</v>
      </c>
      <c r="NE109" s="8" t="e">
        <v>#N/A</v>
      </c>
      <c r="NF109" s="8" t="e">
        <v>#N/A</v>
      </c>
      <c r="NG109" s="8" t="e">
        <v>#N/A</v>
      </c>
      <c r="NH109" s="38" t="e">
        <f t="shared" si="248"/>
        <v>#N/A</v>
      </c>
      <c r="NI109" s="38" t="e">
        <f t="shared" si="249"/>
        <v>#N/A</v>
      </c>
      <c r="NJ109" s="38" t="e">
        <f t="shared" si="250"/>
        <v>#N/A</v>
      </c>
      <c r="NK109" s="38" t="e">
        <f t="shared" si="251"/>
        <v>#N/A</v>
      </c>
      <c r="NL109" s="38" t="e">
        <f t="shared" si="252"/>
        <v>#N/A</v>
      </c>
      <c r="NM109" s="8">
        <v>740416</v>
      </c>
      <c r="NN109" s="8">
        <v>103573</v>
      </c>
      <c r="NO109" s="11">
        <f t="shared" si="253"/>
        <v>0.1398848755294321</v>
      </c>
      <c r="NP109" s="13" t="e">
        <v>#N/A</v>
      </c>
      <c r="NQ109" s="13" t="e">
        <v>#N/A</v>
      </c>
      <c r="NR109" s="13">
        <v>8.3306120343999993E-2</v>
      </c>
      <c r="NS109" s="9">
        <v>775</v>
      </c>
      <c r="NT109" s="39">
        <v>103.64745000000001</v>
      </c>
      <c r="NU109" s="8">
        <v>1574</v>
      </c>
      <c r="NV109" s="16">
        <v>209.97865999999999</v>
      </c>
      <c r="NW109" s="8">
        <v>401</v>
      </c>
      <c r="NX109" s="25">
        <v>6.8900343639999999</v>
      </c>
      <c r="NY109" s="39" t="e">
        <v>#N/A</v>
      </c>
    </row>
    <row r="110" spans="1:389" x14ac:dyDescent="0.25">
      <c r="A110" s="3" t="s">
        <v>54</v>
      </c>
      <c r="B110" s="3" t="s">
        <v>9</v>
      </c>
      <c r="C110" s="3" t="s">
        <v>85</v>
      </c>
      <c r="D110" s="3" t="s">
        <v>101</v>
      </c>
      <c r="E110" s="3" t="s">
        <v>32</v>
      </c>
      <c r="F110" s="3" t="s">
        <v>33</v>
      </c>
      <c r="G110" s="3">
        <v>36055</v>
      </c>
      <c r="H110" s="3">
        <v>2017</v>
      </c>
      <c r="I110" s="3" t="str">
        <f t="shared" si="216"/>
        <v>Sum of 2017</v>
      </c>
      <c r="J110" s="8">
        <v>756333</v>
      </c>
      <c r="K110" s="8">
        <v>747642</v>
      </c>
      <c r="L110" s="8">
        <v>156670</v>
      </c>
      <c r="M110" s="8">
        <v>181401</v>
      </c>
      <c r="N110" s="8">
        <v>284443</v>
      </c>
      <c r="O110" s="8">
        <v>125128</v>
      </c>
      <c r="P110" s="13">
        <f t="shared" si="254"/>
        <v>0.20955216534116597</v>
      </c>
      <c r="Q110" s="13">
        <f t="shared" si="255"/>
        <v>0.24263083133371319</v>
      </c>
      <c r="R110" s="13">
        <f t="shared" si="256"/>
        <v>0.38045347907153426</v>
      </c>
      <c r="S110" s="13">
        <f t="shared" si="257"/>
        <v>0.16736352425358661</v>
      </c>
      <c r="T110" s="15">
        <v>38.700000000000003</v>
      </c>
      <c r="U110" s="15">
        <v>36.9</v>
      </c>
      <c r="V110" s="15">
        <v>40.6</v>
      </c>
      <c r="W110" s="17">
        <v>525642</v>
      </c>
      <c r="X110" s="17">
        <v>107516</v>
      </c>
      <c r="Y110" s="17">
        <v>29539</v>
      </c>
      <c r="Z110" s="17">
        <v>1964</v>
      </c>
      <c r="AA110" s="17">
        <v>17247</v>
      </c>
      <c r="AB110" s="17">
        <v>65734</v>
      </c>
      <c r="AC110" s="17">
        <v>222000</v>
      </c>
      <c r="AD110" s="13">
        <f t="shared" si="349"/>
        <v>0.70306644089015868</v>
      </c>
      <c r="AE110" s="13">
        <f t="shared" si="350"/>
        <v>0.14380679523087253</v>
      </c>
      <c r="AF110" s="13">
        <f t="shared" si="351"/>
        <v>3.9509551362818036E-2</v>
      </c>
      <c r="AG110" s="13">
        <f t="shared" si="352"/>
        <v>2.6269257211339117E-3</v>
      </c>
      <c r="AH110" s="13">
        <f t="shared" si="353"/>
        <v>2.3068527450303754E-2</v>
      </c>
      <c r="AI110" s="13">
        <f t="shared" si="354"/>
        <v>8.7921759344713107E-2</v>
      </c>
      <c r="AJ110" s="13">
        <f t="shared" si="355"/>
        <v>0.29693355910984132</v>
      </c>
      <c r="AK110" s="17">
        <v>301619</v>
      </c>
      <c r="AL110" s="17">
        <v>95033</v>
      </c>
      <c r="AM110" s="17">
        <v>105140</v>
      </c>
      <c r="AN110" s="17">
        <v>44325</v>
      </c>
      <c r="AO110" s="17">
        <v>57121</v>
      </c>
      <c r="AP110" s="13">
        <f t="shared" si="258"/>
        <v>0.3150763048746929</v>
      </c>
      <c r="AQ110" s="13">
        <f t="shared" si="317"/>
        <v>0.34858546709590577</v>
      </c>
      <c r="AR110" s="13">
        <f t="shared" si="318"/>
        <v>0.14695692247504302</v>
      </c>
      <c r="AS110" s="13">
        <f t="shared" si="319"/>
        <v>0.18938130555435831</v>
      </c>
      <c r="AT110" s="19">
        <v>2.39</v>
      </c>
      <c r="AU110" s="17">
        <v>706142</v>
      </c>
      <c r="AV110" s="17">
        <v>610139</v>
      </c>
      <c r="AW110" s="17">
        <v>40572</v>
      </c>
      <c r="AX110" s="17">
        <v>29877</v>
      </c>
      <c r="AY110" s="17">
        <v>17804</v>
      </c>
      <c r="AZ110" s="17">
        <v>7750</v>
      </c>
      <c r="BA110" s="13">
        <f t="shared" si="320"/>
        <v>0.86404575850183107</v>
      </c>
      <c r="BB110" s="13">
        <f t="shared" si="321"/>
        <v>5.7455865817356851E-2</v>
      </c>
      <c r="BC110" s="13">
        <f t="shared" si="322"/>
        <v>4.2310186902917546E-2</v>
      </c>
      <c r="BD110" s="13">
        <f t="shared" si="323"/>
        <v>2.5213059129750106E-2</v>
      </c>
      <c r="BE110" s="13">
        <f t="shared" si="324"/>
        <v>1.0975129648144424E-2</v>
      </c>
      <c r="BF110" s="13">
        <f t="shared" si="210"/>
        <v>0.13595424149816893</v>
      </c>
      <c r="BG110" s="17">
        <v>740520</v>
      </c>
      <c r="BH110" s="17">
        <v>621181</v>
      </c>
      <c r="BI110" s="17">
        <v>81023</v>
      </c>
      <c r="BJ110" s="17">
        <v>18668</v>
      </c>
      <c r="BK110" s="17">
        <v>14934</v>
      </c>
      <c r="BL110" s="17">
        <v>4714</v>
      </c>
      <c r="BM110" s="13">
        <f t="shared" si="259"/>
        <v>0.83884432560903144</v>
      </c>
      <c r="BN110" s="13">
        <f t="shared" si="325"/>
        <v>0.10941365526927024</v>
      </c>
      <c r="BO110" s="13">
        <f t="shared" si="326"/>
        <v>2.5209312375087778E-2</v>
      </c>
      <c r="BP110" s="13">
        <f t="shared" si="327"/>
        <v>2.0166909739102252E-2</v>
      </c>
      <c r="BQ110" s="13">
        <f t="shared" si="328"/>
        <v>6.3657970075082374E-3</v>
      </c>
      <c r="BR110" s="13">
        <f t="shared" si="217"/>
        <v>0.16115567439096853</v>
      </c>
      <c r="BS110" s="17">
        <v>553918</v>
      </c>
      <c r="BT110" s="17">
        <v>107056</v>
      </c>
      <c r="BU110" s="17">
        <v>20465</v>
      </c>
      <c r="BV110" s="17">
        <v>66203</v>
      </c>
      <c r="BW110" s="13">
        <f t="shared" si="260"/>
        <v>0.74088668105858146</v>
      </c>
      <c r="BX110" s="13">
        <f t="shared" si="329"/>
        <v>0.14319152749578007</v>
      </c>
      <c r="BY110" s="13">
        <f t="shared" si="330"/>
        <v>2.7372726518841907E-2</v>
      </c>
      <c r="BZ110" s="13">
        <f t="shared" si="331"/>
        <v>8.8549064926796511E-2</v>
      </c>
      <c r="CA110" s="13">
        <f t="shared" si="261"/>
        <v>0.25911331894141848</v>
      </c>
      <c r="CB110" s="8">
        <v>722190</v>
      </c>
      <c r="CC110" s="8">
        <v>106677</v>
      </c>
      <c r="CD110" s="13">
        <f t="shared" si="262"/>
        <v>0.14771320566609894</v>
      </c>
      <c r="CE110" s="8">
        <v>153997</v>
      </c>
      <c r="CF110" s="8">
        <v>35746</v>
      </c>
      <c r="CG110" s="13">
        <f t="shared" si="263"/>
        <v>0.23212140496243433</v>
      </c>
      <c r="CH110" s="5">
        <v>57561</v>
      </c>
      <c r="CI110" s="5">
        <f>CH110*VLOOKUP(H110,'R-CPI-U-RS'!$A$44:$O$54,15,FALSE)</f>
        <v>73888.32223147378</v>
      </c>
      <c r="CJ110" s="5">
        <v>46562059</v>
      </c>
      <c r="CK110" s="5">
        <v>46562059</v>
      </c>
      <c r="CL110" s="9">
        <v>17739</v>
      </c>
      <c r="CM110" s="9">
        <v>9144</v>
      </c>
      <c r="CN110" s="9">
        <v>3236</v>
      </c>
      <c r="CO110" s="9">
        <v>2384</v>
      </c>
      <c r="CP110" s="9">
        <v>1846</v>
      </c>
      <c r="CQ110" s="9">
        <v>602</v>
      </c>
      <c r="CR110" s="9">
        <v>360</v>
      </c>
      <c r="CS110" s="9">
        <v>167</v>
      </c>
      <c r="CT110" s="20">
        <v>16464562000</v>
      </c>
      <c r="CU110" s="20">
        <f>CT110*VLOOKUP(H110,'R-CPI-U-RS'!$A$44:$P$54,16,FALSE)</f>
        <v>20531578425.201221</v>
      </c>
      <c r="CV110" s="9">
        <v>1348</v>
      </c>
      <c r="CW110" s="9">
        <v>582148</v>
      </c>
      <c r="CX110" s="9">
        <v>58611</v>
      </c>
      <c r="CY110" s="9">
        <v>34409</v>
      </c>
      <c r="CZ110" s="9">
        <v>44345</v>
      </c>
      <c r="DA110" s="11">
        <f t="shared" si="264"/>
        <v>0.80908614576804028</v>
      </c>
      <c r="DB110" s="11">
        <f t="shared" si="265"/>
        <v>8.1459264808280044E-2</v>
      </c>
      <c r="DC110" s="11">
        <f t="shared" si="266"/>
        <v>4.7822624469606528E-2</v>
      </c>
      <c r="DD110" s="11">
        <f t="shared" si="267"/>
        <v>6.1631964954073103E-2</v>
      </c>
      <c r="DE110" s="9">
        <v>359314</v>
      </c>
      <c r="DF110" s="9">
        <v>358383</v>
      </c>
      <c r="DG110" s="9">
        <v>158</v>
      </c>
      <c r="DH110" s="9">
        <v>105</v>
      </c>
      <c r="DI110" s="9">
        <v>0</v>
      </c>
      <c r="DJ110" s="9">
        <v>12423</v>
      </c>
      <c r="DK110" s="9">
        <v>35472</v>
      </c>
      <c r="DL110" s="9">
        <v>16254</v>
      </c>
      <c r="DM110" s="9">
        <v>41032</v>
      </c>
      <c r="DN110" s="9">
        <v>8048</v>
      </c>
      <c r="DO110" s="9">
        <v>11225</v>
      </c>
      <c r="DP110" s="9">
        <v>12338</v>
      </c>
      <c r="DQ110" s="9">
        <v>6125</v>
      </c>
      <c r="DR110" s="9">
        <v>28163</v>
      </c>
      <c r="DS110" s="9">
        <v>8875</v>
      </c>
      <c r="DT110" s="9">
        <v>29370</v>
      </c>
      <c r="DU110" s="9">
        <v>31358</v>
      </c>
      <c r="DV110" s="9">
        <v>70333</v>
      </c>
      <c r="DW110" s="9">
        <v>6589</v>
      </c>
      <c r="DX110" s="9">
        <v>28900</v>
      </c>
      <c r="DY110" s="9">
        <v>11459</v>
      </c>
      <c r="DZ110" s="9">
        <v>13</v>
      </c>
      <c r="EA110" s="9">
        <f t="shared" si="336"/>
        <v>48158</v>
      </c>
      <c r="EB110" s="9">
        <f t="shared" si="337"/>
        <v>18463</v>
      </c>
      <c r="EC110" s="9">
        <f t="shared" si="338"/>
        <v>66408</v>
      </c>
      <c r="ED110" s="9">
        <f t="shared" si="339"/>
        <v>101691</v>
      </c>
      <c r="EE110" s="9">
        <f t="shared" si="340"/>
        <v>65334</v>
      </c>
      <c r="EF110" s="9">
        <f t="shared" si="341"/>
        <v>58186</v>
      </c>
      <c r="EG110" s="11">
        <f t="shared" si="342"/>
        <v>0.13402761929677107</v>
      </c>
      <c r="EH110" s="11">
        <f t="shared" si="343"/>
        <v>5.1384026227756223E-2</v>
      </c>
      <c r="EI110" s="11">
        <f t="shared" si="344"/>
        <v>0.1848188492516295</v>
      </c>
      <c r="EJ110" s="11">
        <f t="shared" si="345"/>
        <v>0.28301429947065798</v>
      </c>
      <c r="EK110" s="11">
        <f t="shared" si="346"/>
        <v>0.18182982015729973</v>
      </c>
      <c r="EL110" s="11">
        <f t="shared" si="347"/>
        <v>0.16193635650155574</v>
      </c>
      <c r="EM110" s="9">
        <v>609287</v>
      </c>
      <c r="EN110" s="9">
        <v>395502</v>
      </c>
      <c r="EO110" s="14">
        <f t="shared" si="268"/>
        <v>0.6491226630471354</v>
      </c>
      <c r="EP110" s="9">
        <v>376462</v>
      </c>
      <c r="EQ110" s="9">
        <v>358383</v>
      </c>
      <c r="ER110" s="11">
        <f t="shared" si="218"/>
        <v>4.8023439284708681E-2</v>
      </c>
      <c r="ES110" s="9">
        <v>45766</v>
      </c>
      <c r="ET110" s="9">
        <v>515145</v>
      </c>
      <c r="EU110" s="9">
        <v>48413</v>
      </c>
      <c r="EV110" s="9">
        <v>126028</v>
      </c>
      <c r="EW110" s="9">
        <v>148592</v>
      </c>
      <c r="EX110" s="9">
        <v>87925</v>
      </c>
      <c r="EY110" s="9">
        <v>104187</v>
      </c>
      <c r="EZ110" s="13">
        <f t="shared" si="269"/>
        <v>9.3979365033146009E-2</v>
      </c>
      <c r="FA110" s="13">
        <f t="shared" si="270"/>
        <v>0.24464568228362887</v>
      </c>
      <c r="FB110" s="13">
        <f t="shared" si="271"/>
        <v>0.28844694212309158</v>
      </c>
      <c r="FC110" s="13">
        <f t="shared" si="272"/>
        <v>0.17068009977773249</v>
      </c>
      <c r="FD110" s="13">
        <f t="shared" si="273"/>
        <v>0.20224791078240106</v>
      </c>
      <c r="FE110" s="13">
        <f t="shared" si="274"/>
        <v>0.37292801056013358</v>
      </c>
      <c r="FF110" s="9">
        <v>251</v>
      </c>
      <c r="FG110" s="9">
        <v>44977</v>
      </c>
      <c r="FH110" s="9">
        <v>217</v>
      </c>
      <c r="FI110" s="9">
        <v>12907</v>
      </c>
      <c r="FJ110" s="9">
        <v>754</v>
      </c>
      <c r="FK110" s="9">
        <f t="shared" si="219"/>
        <v>45228</v>
      </c>
      <c r="FL110" s="9">
        <f t="shared" si="220"/>
        <v>13124</v>
      </c>
      <c r="FM110" s="9">
        <f t="shared" si="221"/>
        <v>754</v>
      </c>
      <c r="FN110" s="9">
        <v>107722</v>
      </c>
      <c r="FO110" s="9">
        <v>65720</v>
      </c>
      <c r="FP110" s="9">
        <v>290140</v>
      </c>
      <c r="FQ110" s="9">
        <f t="shared" si="222"/>
        <v>42002</v>
      </c>
      <c r="FR110" s="8">
        <v>328357</v>
      </c>
      <c r="FS110" s="8">
        <v>26738</v>
      </c>
      <c r="FT110" s="13">
        <f t="shared" si="275"/>
        <v>8.1429663445579045E-2</v>
      </c>
      <c r="FU110" s="8">
        <v>301619</v>
      </c>
      <c r="FV110" s="8">
        <v>190129</v>
      </c>
      <c r="FW110" s="8">
        <v>111490</v>
      </c>
      <c r="FX110" s="13">
        <f t="shared" si="276"/>
        <v>0.63036148253259905</v>
      </c>
      <c r="FY110" s="13">
        <f t="shared" si="277"/>
        <v>0.36963851746740095</v>
      </c>
      <c r="FZ110" s="17">
        <v>28230</v>
      </c>
      <c r="GA110" s="17">
        <v>61206</v>
      </c>
      <c r="GB110" s="17">
        <v>88319</v>
      </c>
      <c r="GC110" s="17">
        <v>68268</v>
      </c>
      <c r="GD110" s="17">
        <v>82334</v>
      </c>
      <c r="GE110" s="13">
        <f t="shared" si="223"/>
        <v>8.5973498356971226E-2</v>
      </c>
      <c r="GF110" s="13">
        <f t="shared" si="224"/>
        <v>0.18640077720286152</v>
      </c>
      <c r="GG110" s="13">
        <f t="shared" si="225"/>
        <v>0.26897249030780523</v>
      </c>
      <c r="GH110" s="13">
        <f t="shared" si="226"/>
        <v>0.2079078563880167</v>
      </c>
      <c r="GI110" s="13">
        <f t="shared" si="227"/>
        <v>0.25074537774434535</v>
      </c>
      <c r="GJ110">
        <v>1963</v>
      </c>
      <c r="GK110" s="8">
        <v>225546</v>
      </c>
      <c r="GL110" s="8">
        <v>42471</v>
      </c>
      <c r="GM110" s="8">
        <v>34536</v>
      </c>
      <c r="GN110" s="8">
        <v>23235</v>
      </c>
      <c r="GO110" s="8">
        <v>2569</v>
      </c>
      <c r="GP110" s="13">
        <f t="shared" si="278"/>
        <v>0.68689261992282791</v>
      </c>
      <c r="GQ110" s="13">
        <f t="shared" si="279"/>
        <v>0.12934397622100335</v>
      </c>
      <c r="GR110" s="13">
        <f t="shared" si="280"/>
        <v>0.10517820542884726</v>
      </c>
      <c r="GS110" s="13">
        <f t="shared" si="281"/>
        <v>7.0761396894234024E-2</v>
      </c>
      <c r="GT110" s="13">
        <f t="shared" si="282"/>
        <v>7.8238015330874631E-3</v>
      </c>
      <c r="GU110" s="21">
        <v>159814.93950478401</v>
      </c>
      <c r="GV110" s="21">
        <f>GU110*VLOOKUP(H110,'R-CPI-U-RS'!$A$44:$O$54,15,FALSE)</f>
        <v>205146.84851779797</v>
      </c>
      <c r="GW110" s="9">
        <v>712</v>
      </c>
      <c r="GX110" s="9">
        <v>12</v>
      </c>
      <c r="GY110" s="9">
        <v>32</v>
      </c>
      <c r="GZ110" s="9">
        <v>341</v>
      </c>
      <c r="HA110" s="9">
        <f t="shared" si="228"/>
        <v>385</v>
      </c>
      <c r="HB110" s="8">
        <v>35658</v>
      </c>
      <c r="HC110" s="8">
        <v>121410</v>
      </c>
      <c r="HD110" s="8">
        <v>81959</v>
      </c>
      <c r="HE110" s="8">
        <v>60051</v>
      </c>
      <c r="HF110" s="8">
        <v>2541</v>
      </c>
      <c r="HG110" s="13">
        <f t="shared" si="283"/>
        <v>0.11822199529870465</v>
      </c>
      <c r="HH110" s="13">
        <f t="shared" si="332"/>
        <v>0.40252769222098078</v>
      </c>
      <c r="HI110" s="13">
        <f t="shared" si="333"/>
        <v>0.27173022919643658</v>
      </c>
      <c r="HJ110" s="13">
        <f t="shared" si="334"/>
        <v>0.19909554769427656</v>
      </c>
      <c r="HK110" s="13">
        <f t="shared" si="335"/>
        <v>8.4245355896014514E-3</v>
      </c>
      <c r="HL110" s="5">
        <v>973</v>
      </c>
      <c r="HM110" s="5">
        <f>HL110*VLOOKUP(H110,'R-CPI-U-RS'!$A$44:$O$54,15,FALSE)</f>
        <v>1248.9938939772412</v>
      </c>
      <c r="HN110" s="17">
        <v>36907</v>
      </c>
      <c r="HO110" s="17">
        <v>77510</v>
      </c>
      <c r="HP110" s="17">
        <v>38210</v>
      </c>
      <c r="HQ110" s="17">
        <v>14881</v>
      </c>
      <c r="HR110" s="17">
        <v>21556</v>
      </c>
      <c r="HS110" s="17">
        <v>1065</v>
      </c>
      <c r="HT110" s="13">
        <f t="shared" si="284"/>
        <v>0.19411557416280525</v>
      </c>
      <c r="HU110" s="13">
        <f t="shared" si="285"/>
        <v>0.40767058155252489</v>
      </c>
      <c r="HV110" s="13">
        <f t="shared" si="286"/>
        <v>0.20096881590919849</v>
      </c>
      <c r="HW110" s="13">
        <f t="shared" si="287"/>
        <v>7.8267912838125689E-2</v>
      </c>
      <c r="HX110" s="13">
        <f t="shared" si="288"/>
        <v>0.11337565547601891</v>
      </c>
      <c r="HY110" s="13">
        <f t="shared" si="289"/>
        <v>5.601460061326783E-3</v>
      </c>
      <c r="HZ110" s="13">
        <v>0.17300000000000001</v>
      </c>
      <c r="IA110" s="17">
        <v>2885</v>
      </c>
      <c r="IB110" s="17">
        <v>21506</v>
      </c>
      <c r="IC110" s="17">
        <v>25249</v>
      </c>
      <c r="ID110" s="17">
        <v>14908</v>
      </c>
      <c r="IE110" s="17">
        <v>41958</v>
      </c>
      <c r="IF110" s="17">
        <v>4984</v>
      </c>
      <c r="IG110" s="13">
        <f t="shared" si="290"/>
        <v>2.5876760247555836E-2</v>
      </c>
      <c r="IH110" s="13">
        <f t="shared" si="291"/>
        <v>0.19289622387658087</v>
      </c>
      <c r="II110" s="13">
        <f t="shared" si="292"/>
        <v>0.22646874159117408</v>
      </c>
      <c r="IJ110" s="13">
        <f t="shared" si="293"/>
        <v>0.13371602834334917</v>
      </c>
      <c r="IK110" s="13">
        <f t="shared" si="294"/>
        <v>0.37633868508386403</v>
      </c>
      <c r="IL110" s="13">
        <f t="shared" si="295"/>
        <v>4.470356085747601E-2</v>
      </c>
      <c r="IM110" s="13">
        <v>0.32100000000000001</v>
      </c>
      <c r="IN110" s="17">
        <v>393481</v>
      </c>
      <c r="IO110" s="17">
        <v>324585</v>
      </c>
      <c r="IP110" s="17">
        <v>29724</v>
      </c>
      <c r="IQ110" s="17">
        <v>7892</v>
      </c>
      <c r="IR110" s="17">
        <v>11133</v>
      </c>
      <c r="IS110" s="17">
        <v>4750</v>
      </c>
      <c r="IT110" s="17">
        <v>15397</v>
      </c>
      <c r="IU110" s="13">
        <f t="shared" si="296"/>
        <v>0.82490641225370476</v>
      </c>
      <c r="IV110" s="13">
        <f t="shared" si="297"/>
        <v>7.5541131592122612E-2</v>
      </c>
      <c r="IW110" s="13">
        <f t="shared" si="298"/>
        <v>2.0056876952127295E-2</v>
      </c>
      <c r="IX110" s="13">
        <f t="shared" si="299"/>
        <v>2.8293615193617991E-2</v>
      </c>
      <c r="IY110" s="13">
        <f t="shared" si="300"/>
        <v>1.2071739169108546E-2</v>
      </c>
      <c r="IZ110" s="13">
        <f t="shared" si="301"/>
        <v>3.91302248393188E-2</v>
      </c>
      <c r="JA110" s="17">
        <v>393481</v>
      </c>
      <c r="JB110" s="17">
        <v>324585</v>
      </c>
      <c r="JC110" s="17">
        <v>29724</v>
      </c>
      <c r="JD110" s="17">
        <v>7892</v>
      </c>
      <c r="JE110" s="17">
        <v>12637</v>
      </c>
      <c r="JF110" s="17">
        <v>3246</v>
      </c>
      <c r="JG110" s="17">
        <v>15397</v>
      </c>
      <c r="JH110" s="13">
        <f t="shared" si="229"/>
        <v>0.82490641225370476</v>
      </c>
      <c r="JI110" s="13">
        <f t="shared" si="230"/>
        <v>7.5541131592122612E-2</v>
      </c>
      <c r="JJ110" s="13">
        <f t="shared" si="231"/>
        <v>2.0056876952127295E-2</v>
      </c>
      <c r="JK110" s="13">
        <f t="shared" si="232"/>
        <v>3.2115909027373622E-2</v>
      </c>
      <c r="JL110" s="13">
        <f t="shared" si="233"/>
        <v>8.2494453353529149E-3</v>
      </c>
      <c r="JM110" s="13">
        <f t="shared" si="234"/>
        <v>3.91302248393188E-2</v>
      </c>
      <c r="JN110" s="1">
        <v>45</v>
      </c>
      <c r="JO110" s="1">
        <v>27</v>
      </c>
      <c r="JP110" s="1">
        <v>10</v>
      </c>
      <c r="JQ110" s="1">
        <v>7</v>
      </c>
      <c r="JR110" s="1">
        <v>0</v>
      </c>
      <c r="JS110" s="1">
        <v>1</v>
      </c>
      <c r="JT110" s="11">
        <f t="shared" si="235"/>
        <v>0.6</v>
      </c>
      <c r="JU110" s="11">
        <f t="shared" si="236"/>
        <v>0.22222222222222221</v>
      </c>
      <c r="JV110" s="11">
        <f t="shared" si="237"/>
        <v>0.15555555555555556</v>
      </c>
      <c r="JW110" s="11">
        <f t="shared" si="238"/>
        <v>0</v>
      </c>
      <c r="JX110" s="11">
        <f t="shared" si="239"/>
        <v>2.2222222222222223E-2</v>
      </c>
      <c r="JY110" s="29">
        <f>(JN110/J110)*100000</f>
        <v>5.9497602246629464</v>
      </c>
      <c r="JZ110" s="9">
        <v>15774702</v>
      </c>
      <c r="KA110" s="9"/>
      <c r="KB110" s="9">
        <v>198640</v>
      </c>
      <c r="KC110" s="9"/>
      <c r="KD110" s="9"/>
      <c r="KE110" s="9"/>
      <c r="KF110" s="9"/>
      <c r="KG110" s="9">
        <v>0</v>
      </c>
      <c r="KH110" s="9">
        <f t="shared" si="240"/>
        <v>0</v>
      </c>
      <c r="KI110" s="9">
        <f t="shared" si="241"/>
        <v>198640</v>
      </c>
      <c r="KJ110" s="9">
        <f t="shared" si="242"/>
        <v>15973342</v>
      </c>
      <c r="KK110" t="e">
        <v>#N/A</v>
      </c>
      <c r="KL110" s="8" t="e">
        <v>#N/A</v>
      </c>
      <c r="KM110" s="8" t="e">
        <v>#N/A</v>
      </c>
      <c r="KN110" s="8" t="e">
        <v>#N/A</v>
      </c>
      <c r="KO110" s="8">
        <v>349074</v>
      </c>
      <c r="KP110" s="8">
        <v>105034</v>
      </c>
      <c r="KQ110" s="8">
        <v>174755</v>
      </c>
      <c r="KR110" s="8">
        <v>59983</v>
      </c>
      <c r="KS110" s="8">
        <v>9302</v>
      </c>
      <c r="KT110" s="13">
        <f t="shared" si="302"/>
        <v>0.30089322034869398</v>
      </c>
      <c r="KU110" s="13">
        <f t="shared" si="303"/>
        <v>0.50062450941634151</v>
      </c>
      <c r="KV110" s="13">
        <f t="shared" si="304"/>
        <v>0.17183462532299743</v>
      </c>
      <c r="KW110" s="13">
        <f t="shared" si="305"/>
        <v>2.664764491196709E-2</v>
      </c>
      <c r="KX110" s="17">
        <v>7098535</v>
      </c>
      <c r="KY110" s="15">
        <f t="shared" si="306"/>
        <v>20.335330044632371</v>
      </c>
      <c r="KZ110" s="8">
        <v>358841</v>
      </c>
      <c r="LA110" s="8">
        <v>16000</v>
      </c>
      <c r="LB110" s="8">
        <v>81344</v>
      </c>
      <c r="LC110" s="8">
        <v>158230</v>
      </c>
      <c r="LD110" s="8">
        <v>65127</v>
      </c>
      <c r="LE110" s="8">
        <v>38140</v>
      </c>
      <c r="LF110" s="13">
        <f t="shared" si="307"/>
        <v>4.4587993010832098E-2</v>
      </c>
      <c r="LG110" s="13">
        <f t="shared" si="308"/>
        <v>0.22668535646707039</v>
      </c>
      <c r="LH110" s="13">
        <f t="shared" si="309"/>
        <v>0.44094738338149764</v>
      </c>
      <c r="LI110" s="13">
        <f t="shared" si="310"/>
        <v>0.18149263880102887</v>
      </c>
      <c r="LJ110" s="13">
        <f t="shared" si="311"/>
        <v>0.106286628339571</v>
      </c>
      <c r="LK110" s="17" t="e">
        <v>#N/A</v>
      </c>
      <c r="LL110" s="17" t="e">
        <v>#N/A</v>
      </c>
      <c r="LM110" s="13" t="e">
        <f t="shared" si="348"/>
        <v>#N/A</v>
      </c>
      <c r="LN110" s="27" t="e">
        <v>#N/A</v>
      </c>
      <c r="LO110" s="27" t="e">
        <v>#N/A</v>
      </c>
      <c r="LP110" s="27" t="e">
        <v>#N/A</v>
      </c>
      <c r="LQ110" s="27" t="e">
        <v>#N/A</v>
      </c>
      <c r="LR110" s="27" t="e">
        <v>#N/A</v>
      </c>
      <c r="LS110" s="11" t="e">
        <f t="shared" si="312"/>
        <v>#N/A</v>
      </c>
      <c r="LT110" s="11" t="e">
        <f t="shared" si="313"/>
        <v>#N/A</v>
      </c>
      <c r="LU110" s="11" t="e">
        <f t="shared" si="314"/>
        <v>#N/A</v>
      </c>
      <c r="LV110" s="11" t="e">
        <f t="shared" si="315"/>
        <v>#N/A</v>
      </c>
      <c r="LW110" s="11" t="e">
        <f t="shared" si="316"/>
        <v>#N/A</v>
      </c>
      <c r="LX110" s="25" t="e">
        <v>#N/A</v>
      </c>
      <c r="LY110" s="25" t="e">
        <v>#N/A</v>
      </c>
      <c r="LZ110" s="25" t="e">
        <v>#N/A</v>
      </c>
      <c r="MA110" s="25" t="e">
        <v>#N/A</v>
      </c>
      <c r="MB110" s="22" t="e">
        <v>#N/A</v>
      </c>
      <c r="MC110" s="22" t="e">
        <v>#N/A</v>
      </c>
      <c r="MD110" s="1">
        <v>341</v>
      </c>
      <c r="ME110" s="1">
        <v>265</v>
      </c>
      <c r="MF110" s="1">
        <v>76</v>
      </c>
      <c r="MG110" s="1">
        <v>0</v>
      </c>
      <c r="MH110" s="1">
        <v>0</v>
      </c>
      <c r="MI110" s="1">
        <v>0</v>
      </c>
      <c r="MJ110" s="11">
        <f t="shared" si="243"/>
        <v>0.77712609970674484</v>
      </c>
      <c r="MK110" s="11">
        <f t="shared" si="244"/>
        <v>0.22287390029325513</v>
      </c>
      <c r="ML110" s="11">
        <f t="shared" si="245"/>
        <v>0</v>
      </c>
      <c r="MM110" s="11">
        <f t="shared" si="246"/>
        <v>0</v>
      </c>
      <c r="MN110" s="11">
        <f t="shared" si="247"/>
        <v>0</v>
      </c>
      <c r="MO110" s="26" t="e">
        <v>#N/A</v>
      </c>
      <c r="MP110" s="26" t="e">
        <v>#N/A</v>
      </c>
      <c r="MQ110" s="26" t="e">
        <v>#N/A</v>
      </c>
      <c r="MR110" s="26" t="e">
        <v>#N/A</v>
      </c>
      <c r="MS110" s="9">
        <v>600097.83264042402</v>
      </c>
      <c r="MT110" s="9">
        <v>384761.35281115799</v>
      </c>
      <c r="MU110" s="9">
        <v>2596.6419999999998</v>
      </c>
      <c r="MV110" s="9">
        <v>696268.84070459404</v>
      </c>
      <c r="MW110" s="9">
        <v>1683724.6681561701</v>
      </c>
      <c r="MX110" s="13" t="e">
        <v>#N/A</v>
      </c>
      <c r="MY110" s="13" t="e">
        <v>#N/A</v>
      </c>
      <c r="MZ110" s="13" t="e">
        <v>#N/A</v>
      </c>
      <c r="NA110" s="13" t="e">
        <v>#N/A</v>
      </c>
      <c r="NB110" s="13" t="e">
        <v>#N/A</v>
      </c>
      <c r="NC110" s="8" t="e">
        <v>#N/A</v>
      </c>
      <c r="ND110" s="8" t="e">
        <v>#N/A</v>
      </c>
      <c r="NE110" s="8" t="e">
        <v>#N/A</v>
      </c>
      <c r="NF110" s="8" t="e">
        <v>#N/A</v>
      </c>
      <c r="NG110" s="8" t="e">
        <v>#N/A</v>
      </c>
      <c r="NH110" s="38" t="e">
        <f t="shared" si="248"/>
        <v>#N/A</v>
      </c>
      <c r="NI110" s="38" t="e">
        <f t="shared" si="249"/>
        <v>#N/A</v>
      </c>
      <c r="NJ110" s="38" t="e">
        <f t="shared" si="250"/>
        <v>#N/A</v>
      </c>
      <c r="NK110" s="38" t="e">
        <f t="shared" si="251"/>
        <v>#N/A</v>
      </c>
      <c r="NL110" s="38" t="e">
        <f t="shared" si="252"/>
        <v>#N/A</v>
      </c>
      <c r="NM110" s="8">
        <v>740253</v>
      </c>
      <c r="NN110" s="8">
        <v>104166</v>
      </c>
      <c r="NO110" s="11">
        <f t="shared" si="253"/>
        <v>0.14071675494729505</v>
      </c>
      <c r="NP110" s="13" t="e">
        <v>#N/A</v>
      </c>
      <c r="NQ110" s="13" t="e">
        <v>#N/A</v>
      </c>
      <c r="NR110" s="13" t="e">
        <v>#N/A</v>
      </c>
      <c r="NS110" s="9">
        <v>771</v>
      </c>
      <c r="NT110" s="39">
        <v>103.12421999999999</v>
      </c>
      <c r="NU110" s="8">
        <v>1709</v>
      </c>
      <c r="NV110" s="16">
        <v>228.55934999999999</v>
      </c>
      <c r="NW110" s="8" t="e">
        <v>#N/A</v>
      </c>
      <c r="NX110" s="25" t="e">
        <v>#N/A</v>
      </c>
      <c r="NY110" s="39" t="e">
        <v>#N/A</v>
      </c>
    </row>
    <row r="111" spans="1:389" x14ac:dyDescent="0.25">
      <c r="A111" s="3" t="s">
        <v>54</v>
      </c>
      <c r="B111" s="3" t="s">
        <v>9</v>
      </c>
      <c r="C111" s="3" t="s">
        <v>85</v>
      </c>
      <c r="D111" s="3" t="s">
        <v>101</v>
      </c>
      <c r="E111" s="3" t="s">
        <v>32</v>
      </c>
      <c r="F111" s="3" t="s">
        <v>33</v>
      </c>
      <c r="G111" s="3">
        <v>36055</v>
      </c>
      <c r="H111" s="3">
        <v>2018</v>
      </c>
      <c r="I111" s="3" t="str">
        <f t="shared" si="216"/>
        <v>Sum of 2018</v>
      </c>
      <c r="J111" s="8">
        <v>758810</v>
      </c>
      <c r="K111" s="8">
        <v>742474</v>
      </c>
      <c r="L111" s="8">
        <v>154216</v>
      </c>
      <c r="M111" s="8">
        <v>178290</v>
      </c>
      <c r="N111" s="8">
        <v>281858</v>
      </c>
      <c r="O111" s="8">
        <v>128110</v>
      </c>
      <c r="P111" s="13">
        <f t="shared" si="254"/>
        <v>0.20770558969068278</v>
      </c>
      <c r="Q111" s="13">
        <f t="shared" si="255"/>
        <v>0.24012962070052285</v>
      </c>
      <c r="R111" s="13">
        <f t="shared" si="256"/>
        <v>0.37962002709859199</v>
      </c>
      <c r="S111" s="13">
        <f t="shared" si="257"/>
        <v>0.17254476251020237</v>
      </c>
      <c r="T111" s="15">
        <v>39.200000000000003</v>
      </c>
      <c r="U111" s="15">
        <v>37.6</v>
      </c>
      <c r="V111" s="15">
        <v>40.700000000000003</v>
      </c>
      <c r="W111" s="17">
        <v>521002</v>
      </c>
      <c r="X111" s="17">
        <v>106371</v>
      </c>
      <c r="Y111" s="17">
        <v>27740</v>
      </c>
      <c r="Z111" s="17">
        <v>3624</v>
      </c>
      <c r="AA111" s="17">
        <v>16672</v>
      </c>
      <c r="AB111" s="17">
        <v>67065</v>
      </c>
      <c r="AC111" s="17">
        <v>221472</v>
      </c>
      <c r="AD111" s="13">
        <f t="shared" si="349"/>
        <v>0.70171076697635204</v>
      </c>
      <c r="AE111" s="13">
        <f t="shared" si="350"/>
        <v>0.14326562276928215</v>
      </c>
      <c r="AF111" s="13">
        <f t="shared" si="351"/>
        <v>3.7361577644469707E-2</v>
      </c>
      <c r="AG111" s="13">
        <f t="shared" si="352"/>
        <v>4.8809789972443481E-3</v>
      </c>
      <c r="AH111" s="13">
        <f t="shared" si="353"/>
        <v>2.2454658344938677E-2</v>
      </c>
      <c r="AI111" s="13">
        <f t="shared" si="354"/>
        <v>9.0326395267713078E-2</v>
      </c>
      <c r="AJ111" s="13">
        <f t="shared" si="355"/>
        <v>0.29828923302364796</v>
      </c>
      <c r="AK111" s="17">
        <v>301668</v>
      </c>
      <c r="AL111" s="17">
        <v>95205</v>
      </c>
      <c r="AM111" s="17">
        <v>106699</v>
      </c>
      <c r="AN111" s="17">
        <v>45465</v>
      </c>
      <c r="AO111" s="17">
        <v>54299</v>
      </c>
      <c r="AP111" s="13">
        <f t="shared" si="258"/>
        <v>0.31559529018656274</v>
      </c>
      <c r="AQ111" s="13">
        <f t="shared" si="317"/>
        <v>0.35369677924075471</v>
      </c>
      <c r="AR111" s="13">
        <f t="shared" si="318"/>
        <v>0.15071204105175226</v>
      </c>
      <c r="AS111" s="13">
        <f t="shared" si="319"/>
        <v>0.17999588952093029</v>
      </c>
      <c r="AT111" s="19">
        <v>2.37</v>
      </c>
      <c r="AU111" s="17">
        <v>701909</v>
      </c>
      <c r="AV111" s="17">
        <v>600722</v>
      </c>
      <c r="AW111" s="17">
        <v>46127</v>
      </c>
      <c r="AX111" s="17">
        <v>33556</v>
      </c>
      <c r="AY111" s="17">
        <v>14872</v>
      </c>
      <c r="AZ111" s="17">
        <v>6632</v>
      </c>
      <c r="BA111" s="13">
        <f t="shared" si="320"/>
        <v>0.85584028698876924</v>
      </c>
      <c r="BB111" s="13">
        <f t="shared" si="321"/>
        <v>6.5716496013015935E-2</v>
      </c>
      <c r="BC111" s="13">
        <f t="shared" si="322"/>
        <v>4.7806766974066439E-2</v>
      </c>
      <c r="BD111" s="13">
        <f t="shared" si="323"/>
        <v>2.1187931768933011E-2</v>
      </c>
      <c r="BE111" s="13">
        <f t="shared" si="324"/>
        <v>9.4485182552154195E-3</v>
      </c>
      <c r="BF111" s="13">
        <f t="shared" si="210"/>
        <v>0.14415971301123082</v>
      </c>
      <c r="BG111" s="17">
        <v>736181</v>
      </c>
      <c r="BH111" s="17">
        <v>627193</v>
      </c>
      <c r="BI111" s="17">
        <v>70647</v>
      </c>
      <c r="BJ111" s="17">
        <v>19993</v>
      </c>
      <c r="BK111" s="17">
        <v>12910</v>
      </c>
      <c r="BL111" s="17">
        <v>5438</v>
      </c>
      <c r="BM111" s="13">
        <f t="shared" si="259"/>
        <v>0.85195488609458814</v>
      </c>
      <c r="BN111" s="13">
        <f t="shared" si="325"/>
        <v>9.5964171854476005E-2</v>
      </c>
      <c r="BO111" s="13">
        <f t="shared" si="326"/>
        <v>2.7157723440295253E-2</v>
      </c>
      <c r="BP111" s="13">
        <f t="shared" si="327"/>
        <v>1.7536448237593743E-2</v>
      </c>
      <c r="BQ111" s="13">
        <f t="shared" si="328"/>
        <v>7.386770373046846E-3</v>
      </c>
      <c r="BR111" s="13">
        <f t="shared" si="217"/>
        <v>0.14804511390541186</v>
      </c>
      <c r="BS111" s="17">
        <v>537311</v>
      </c>
      <c r="BT111" s="17">
        <v>114114</v>
      </c>
      <c r="BU111" s="17">
        <v>25431</v>
      </c>
      <c r="BV111" s="17">
        <v>65618</v>
      </c>
      <c r="BW111" s="13">
        <f t="shared" si="260"/>
        <v>0.7236765193124608</v>
      </c>
      <c r="BX111" s="13">
        <f t="shared" si="329"/>
        <v>0.15369427077581169</v>
      </c>
      <c r="BY111" s="13">
        <f t="shared" si="330"/>
        <v>3.4251704436788356E-2</v>
      </c>
      <c r="BZ111" s="13">
        <f t="shared" si="331"/>
        <v>8.8377505474939194E-2</v>
      </c>
      <c r="CA111" s="13">
        <f t="shared" si="261"/>
        <v>0.2763234806875392</v>
      </c>
      <c r="CB111" s="8">
        <v>716791</v>
      </c>
      <c r="CC111" s="8">
        <v>105226</v>
      </c>
      <c r="CD111" s="13">
        <f t="shared" si="262"/>
        <v>0.14680150838947476</v>
      </c>
      <c r="CE111" s="8">
        <v>150902</v>
      </c>
      <c r="CF111" s="8">
        <v>29632</v>
      </c>
      <c r="CG111" s="13">
        <f t="shared" si="263"/>
        <v>0.1963658533352772</v>
      </c>
      <c r="CH111" s="5">
        <v>60222</v>
      </c>
      <c r="CI111" s="5">
        <f>CH111*VLOOKUP(H111,'R-CPI-U-RS'!$A$44:$O$54,15,FALSE)</f>
        <v>75461.053914928212</v>
      </c>
      <c r="CJ111" s="5">
        <v>47596424</v>
      </c>
      <c r="CK111" s="5">
        <v>46700066</v>
      </c>
      <c r="CL111" s="9">
        <v>17610</v>
      </c>
      <c r="CM111" s="9">
        <v>9024</v>
      </c>
      <c r="CN111" s="9">
        <v>3226</v>
      </c>
      <c r="CO111" s="9">
        <v>2380</v>
      </c>
      <c r="CP111" s="9">
        <v>1866</v>
      </c>
      <c r="CQ111" s="9">
        <v>601</v>
      </c>
      <c r="CR111" s="9">
        <v>347</v>
      </c>
      <c r="CS111" s="9">
        <v>166</v>
      </c>
      <c r="CT111" s="20">
        <v>16806219000</v>
      </c>
      <c r="CU111" s="20">
        <f>CT111*VLOOKUP(H111,'R-CPI-U-RS'!$A$44:$P$54,16,FALSE)</f>
        <v>20457963144.676239</v>
      </c>
      <c r="CV111" s="9">
        <v>1355</v>
      </c>
      <c r="CW111" s="9">
        <v>583217</v>
      </c>
      <c r="CX111" s="9">
        <v>64329</v>
      </c>
      <c r="CY111" s="9">
        <v>29921</v>
      </c>
      <c r="CZ111" s="9">
        <v>37552</v>
      </c>
      <c r="DA111" s="11">
        <f t="shared" si="264"/>
        <v>0.8156664368359442</v>
      </c>
      <c r="DB111" s="11">
        <f t="shared" si="265"/>
        <v>8.9968238606246823E-2</v>
      </c>
      <c r="DC111" s="11">
        <f t="shared" si="266"/>
        <v>4.1846440444239942E-2</v>
      </c>
      <c r="DD111" s="11">
        <f t="shared" si="267"/>
        <v>5.251888411356901E-2</v>
      </c>
      <c r="DE111" s="9">
        <v>357141</v>
      </c>
      <c r="DF111" s="9">
        <v>362112</v>
      </c>
      <c r="DG111" s="9">
        <v>187</v>
      </c>
      <c r="DH111" s="9">
        <v>83</v>
      </c>
      <c r="DI111" s="9">
        <v>996</v>
      </c>
      <c r="DJ111" s="9">
        <v>13167</v>
      </c>
      <c r="DK111" s="9">
        <v>34900</v>
      </c>
      <c r="DL111" s="9">
        <v>17808</v>
      </c>
      <c r="DM111" s="9">
        <v>41027</v>
      </c>
      <c r="DN111" s="9">
        <v>7665</v>
      </c>
      <c r="DO111" s="9">
        <v>10848</v>
      </c>
      <c r="DP111" s="9">
        <v>12180</v>
      </c>
      <c r="DQ111" s="9">
        <v>6277</v>
      </c>
      <c r="DR111" s="9">
        <v>27035</v>
      </c>
      <c r="DS111" s="9">
        <v>7832</v>
      </c>
      <c r="DT111" s="9">
        <v>27007</v>
      </c>
      <c r="DU111" s="9">
        <v>31698</v>
      </c>
      <c r="DV111" s="9">
        <v>70994</v>
      </c>
      <c r="DW111" s="9">
        <v>7077</v>
      </c>
      <c r="DX111" s="9">
        <v>29134</v>
      </c>
      <c r="DY111" s="9">
        <v>11210</v>
      </c>
      <c r="DZ111" s="9">
        <v>16</v>
      </c>
      <c r="EA111" s="9">
        <f t="shared" si="336"/>
        <v>48337</v>
      </c>
      <c r="EB111" s="9">
        <f t="shared" si="337"/>
        <v>18457</v>
      </c>
      <c r="EC111" s="9">
        <f t="shared" si="338"/>
        <v>61874</v>
      </c>
      <c r="ED111" s="9">
        <f t="shared" si="339"/>
        <v>102692</v>
      </c>
      <c r="EE111" s="9">
        <f t="shared" si="340"/>
        <v>67496</v>
      </c>
      <c r="EF111" s="9">
        <f t="shared" si="341"/>
        <v>58285</v>
      </c>
      <c r="EG111" s="11">
        <f t="shared" si="342"/>
        <v>0.13534430379037971</v>
      </c>
      <c r="EH111" s="11">
        <f t="shared" si="343"/>
        <v>5.1679868735317422E-2</v>
      </c>
      <c r="EI111" s="11">
        <f t="shared" si="344"/>
        <v>0.17324810089012463</v>
      </c>
      <c r="EJ111" s="11">
        <f t="shared" si="345"/>
        <v>0.28753909520329507</v>
      </c>
      <c r="EK111" s="11">
        <f t="shared" si="346"/>
        <v>0.18898978274687028</v>
      </c>
      <c r="EL111" s="11">
        <f t="shared" si="347"/>
        <v>0.16319884863401291</v>
      </c>
      <c r="EM111" s="9">
        <v>605945</v>
      </c>
      <c r="EN111" s="9">
        <v>381755</v>
      </c>
      <c r="EO111" s="14">
        <f t="shared" si="268"/>
        <v>0.63001592553779628</v>
      </c>
      <c r="EP111" s="9">
        <v>377751</v>
      </c>
      <c r="EQ111" s="9">
        <v>362112</v>
      </c>
      <c r="ER111" s="11">
        <f t="shared" si="218"/>
        <v>4.1400287490966269E-2</v>
      </c>
      <c r="ES111" s="9">
        <v>47781</v>
      </c>
      <c r="ET111" s="9">
        <v>514628</v>
      </c>
      <c r="EU111" s="9">
        <v>49128</v>
      </c>
      <c r="EV111" s="9">
        <v>117205</v>
      </c>
      <c r="EW111" s="9">
        <v>143480</v>
      </c>
      <c r="EX111" s="9">
        <v>93117</v>
      </c>
      <c r="EY111" s="9">
        <v>111698</v>
      </c>
      <c r="EZ111" s="13">
        <f t="shared" si="269"/>
        <v>9.5463130649712027E-2</v>
      </c>
      <c r="FA111" s="13">
        <f t="shared" si="270"/>
        <v>0.22774703280816436</v>
      </c>
      <c r="FB111" s="13">
        <f t="shared" si="271"/>
        <v>0.27880332978384387</v>
      </c>
      <c r="FC111" s="13">
        <f t="shared" si="272"/>
        <v>0.1809404074399372</v>
      </c>
      <c r="FD111" s="13">
        <f t="shared" si="273"/>
        <v>0.21704609931834257</v>
      </c>
      <c r="FE111" s="13">
        <f t="shared" si="274"/>
        <v>0.39798650675827973</v>
      </c>
      <c r="FF111" s="9">
        <v>284</v>
      </c>
      <c r="FG111" s="9">
        <v>45019</v>
      </c>
      <c r="FH111" s="9">
        <v>223</v>
      </c>
      <c r="FI111" s="9">
        <v>12273</v>
      </c>
      <c r="FJ111" s="9">
        <v>756</v>
      </c>
      <c r="FK111" s="9">
        <f t="shared" si="219"/>
        <v>45303</v>
      </c>
      <c r="FL111" s="9">
        <f t="shared" si="220"/>
        <v>12496</v>
      </c>
      <c r="FM111" s="9">
        <f t="shared" si="221"/>
        <v>756</v>
      </c>
      <c r="FN111" s="9">
        <v>110363</v>
      </c>
      <c r="FO111" s="9">
        <v>68563</v>
      </c>
      <c r="FP111" s="9">
        <v>292472</v>
      </c>
      <c r="FQ111" s="9">
        <f t="shared" si="222"/>
        <v>41800</v>
      </c>
      <c r="FR111" s="8">
        <v>329236</v>
      </c>
      <c r="FS111" s="8">
        <v>27568</v>
      </c>
      <c r="FT111" s="13">
        <f t="shared" si="275"/>
        <v>8.3733249097911522E-2</v>
      </c>
      <c r="FU111" s="8">
        <v>301668</v>
      </c>
      <c r="FV111" s="8">
        <v>195347</v>
      </c>
      <c r="FW111" s="8">
        <v>106321</v>
      </c>
      <c r="FX111" s="13">
        <f t="shared" si="276"/>
        <v>0.64755625389501037</v>
      </c>
      <c r="FY111" s="13">
        <f t="shared" si="277"/>
        <v>0.35244374610498957</v>
      </c>
      <c r="FZ111" s="17">
        <v>32487</v>
      </c>
      <c r="GA111" s="17">
        <v>63362</v>
      </c>
      <c r="GB111" s="17">
        <v>87926</v>
      </c>
      <c r="GC111" s="17">
        <v>63718</v>
      </c>
      <c r="GD111" s="17">
        <v>81743</v>
      </c>
      <c r="GE111" s="13">
        <f t="shared" si="223"/>
        <v>9.8673899573558183E-2</v>
      </c>
      <c r="GF111" s="13">
        <f t="shared" si="224"/>
        <v>0.19245161525471091</v>
      </c>
      <c r="GG111" s="13">
        <f t="shared" si="225"/>
        <v>0.2670607102503979</v>
      </c>
      <c r="GH111" s="13">
        <f t="shared" si="226"/>
        <v>0.19353290648653246</v>
      </c>
      <c r="GI111" s="13">
        <f t="shared" si="227"/>
        <v>0.24828086843480057</v>
      </c>
      <c r="GJ111">
        <v>1964</v>
      </c>
      <c r="GK111" s="8">
        <v>231424</v>
      </c>
      <c r="GL111" s="8">
        <v>40295</v>
      </c>
      <c r="GM111" s="8">
        <v>31222</v>
      </c>
      <c r="GN111" s="8">
        <v>23653</v>
      </c>
      <c r="GO111" s="8">
        <v>2642</v>
      </c>
      <c r="GP111" s="13">
        <f t="shared" si="278"/>
        <v>0.70291219672210814</v>
      </c>
      <c r="GQ111" s="13">
        <f t="shared" si="279"/>
        <v>0.12238941063553196</v>
      </c>
      <c r="GR111" s="13">
        <f t="shared" si="280"/>
        <v>9.483167089868666E-2</v>
      </c>
      <c r="GS111" s="13">
        <f t="shared" si="281"/>
        <v>7.1842082882795325E-2</v>
      </c>
      <c r="GT111" s="13">
        <f t="shared" si="282"/>
        <v>8.0246388608779112E-3</v>
      </c>
      <c r="GU111" s="21">
        <v>156222.21806327399</v>
      </c>
      <c r="GV111" s="21">
        <f>GU111*VLOOKUP(H111,'R-CPI-U-RS'!$A$44:$O$54,15,FALSE)</f>
        <v>195753.93078912009</v>
      </c>
      <c r="GW111" s="9">
        <v>735</v>
      </c>
      <c r="GX111" s="9">
        <v>16</v>
      </c>
      <c r="GY111" s="9">
        <v>26</v>
      </c>
      <c r="GZ111" s="9">
        <v>656</v>
      </c>
      <c r="HA111" s="9">
        <f t="shared" si="228"/>
        <v>698</v>
      </c>
      <c r="HB111" s="8">
        <v>36250</v>
      </c>
      <c r="HC111" s="8">
        <v>113644</v>
      </c>
      <c r="HD111" s="8">
        <v>84319</v>
      </c>
      <c r="HE111" s="8">
        <v>65755</v>
      </c>
      <c r="HF111" s="8">
        <v>1700</v>
      </c>
      <c r="HG111" s="13">
        <f t="shared" si="283"/>
        <v>0.12016521473938237</v>
      </c>
      <c r="HH111" s="13">
        <f t="shared" si="332"/>
        <v>0.37671877693358263</v>
      </c>
      <c r="HI111" s="13">
        <f t="shared" si="333"/>
        <v>0.27950926183751673</v>
      </c>
      <c r="HJ111" s="13">
        <f t="shared" si="334"/>
        <v>0.21797141228105069</v>
      </c>
      <c r="HK111" s="13">
        <f t="shared" si="335"/>
        <v>5.6353342084675866E-3</v>
      </c>
      <c r="HL111" s="5">
        <v>1001</v>
      </c>
      <c r="HM111" s="5">
        <f>HL111*VLOOKUP(H111,'R-CPI-U-RS'!$A$44:$O$54,15,FALSE)</f>
        <v>1254.3010024383636</v>
      </c>
      <c r="HN111" s="17">
        <v>35601</v>
      </c>
      <c r="HO111" s="17">
        <v>78124</v>
      </c>
      <c r="HP111" s="17">
        <v>40770</v>
      </c>
      <c r="HQ111" s="17">
        <v>16729</v>
      </c>
      <c r="HR111" s="17">
        <v>22533</v>
      </c>
      <c r="HS111" s="17">
        <v>1590</v>
      </c>
      <c r="HT111" s="13">
        <f t="shared" si="284"/>
        <v>0.18224492825587288</v>
      </c>
      <c r="HU111" s="13">
        <f t="shared" si="285"/>
        <v>0.39992423738270871</v>
      </c>
      <c r="HV111" s="13">
        <f t="shared" si="286"/>
        <v>0.20870553425442931</v>
      </c>
      <c r="HW111" s="13">
        <f t="shared" si="287"/>
        <v>8.5637353017962908E-2</v>
      </c>
      <c r="HX111" s="13">
        <f t="shared" si="288"/>
        <v>0.11534858482597633</v>
      </c>
      <c r="HY111" s="13">
        <f t="shared" si="289"/>
        <v>8.1393622630498551E-3</v>
      </c>
      <c r="HZ111" s="13">
        <v>0.17699999999999999</v>
      </c>
      <c r="IA111" s="17">
        <v>3850</v>
      </c>
      <c r="IB111" s="17">
        <v>19970</v>
      </c>
      <c r="IC111" s="17">
        <v>22995</v>
      </c>
      <c r="ID111" s="17">
        <v>16238</v>
      </c>
      <c r="IE111" s="17">
        <v>39397</v>
      </c>
      <c r="IF111" s="17">
        <v>3871</v>
      </c>
      <c r="IG111" s="13">
        <f t="shared" si="290"/>
        <v>3.6211096584870345E-2</v>
      </c>
      <c r="IH111" s="13">
        <f t="shared" si="291"/>
        <v>0.18782742825970411</v>
      </c>
      <c r="II111" s="13">
        <f t="shared" si="292"/>
        <v>0.21627900414781651</v>
      </c>
      <c r="IJ111" s="13">
        <f t="shared" si="293"/>
        <v>0.15272617827146096</v>
      </c>
      <c r="IK111" s="13">
        <f t="shared" si="294"/>
        <v>0.3705476810789966</v>
      </c>
      <c r="IL111" s="13">
        <f t="shared" si="295"/>
        <v>3.6408611657151459E-2</v>
      </c>
      <c r="IM111" s="13">
        <v>0.32200000000000001</v>
      </c>
      <c r="IN111" s="17">
        <v>390094</v>
      </c>
      <c r="IO111" s="17">
        <v>319470</v>
      </c>
      <c r="IP111" s="17">
        <v>29672</v>
      </c>
      <c r="IQ111" s="17">
        <v>10109</v>
      </c>
      <c r="IR111" s="17">
        <v>10298</v>
      </c>
      <c r="IS111" s="17">
        <v>4446</v>
      </c>
      <c r="IT111" s="17">
        <v>16099</v>
      </c>
      <c r="IU111" s="13">
        <f t="shared" si="296"/>
        <v>0.81895645664891026</v>
      </c>
      <c r="IV111" s="13">
        <f t="shared" si="297"/>
        <v>7.6063717975667397E-2</v>
      </c>
      <c r="IW111" s="13">
        <f t="shared" si="298"/>
        <v>2.5914266817741366E-2</v>
      </c>
      <c r="IX111" s="13">
        <f t="shared" si="299"/>
        <v>2.6398765425769175E-2</v>
      </c>
      <c r="IY111" s="13">
        <f t="shared" si="300"/>
        <v>1.1397252969797024E-2</v>
      </c>
      <c r="IZ111" s="13">
        <f t="shared" si="301"/>
        <v>4.1269540162114773E-2</v>
      </c>
      <c r="JA111" s="17">
        <v>390094</v>
      </c>
      <c r="JB111" s="17">
        <v>319470</v>
      </c>
      <c r="JC111" s="17">
        <v>29672</v>
      </c>
      <c r="JD111" s="17">
        <v>10109</v>
      </c>
      <c r="JE111" s="17">
        <v>11786</v>
      </c>
      <c r="JF111" s="17">
        <v>2958</v>
      </c>
      <c r="JG111" s="17">
        <v>16099</v>
      </c>
      <c r="JH111" s="13">
        <f t="shared" si="229"/>
        <v>0.81895645664891026</v>
      </c>
      <c r="JI111" s="13">
        <f t="shared" si="230"/>
        <v>7.6063717975667397E-2</v>
      </c>
      <c r="JJ111" s="13">
        <f t="shared" si="231"/>
        <v>2.5914266817741366E-2</v>
      </c>
      <c r="JK111" s="13">
        <f t="shared" si="232"/>
        <v>3.0213230657226208E-2</v>
      </c>
      <c r="JL111" s="13">
        <f t="shared" si="233"/>
        <v>7.5827877383399895E-3</v>
      </c>
      <c r="JM111" s="13">
        <f t="shared" si="234"/>
        <v>4.1269540162114773E-2</v>
      </c>
      <c r="JN111" s="1">
        <v>45</v>
      </c>
      <c r="JO111" s="1">
        <v>28</v>
      </c>
      <c r="JP111" s="1">
        <v>4</v>
      </c>
      <c r="JQ111" s="1">
        <v>13</v>
      </c>
      <c r="JR111" s="1">
        <v>0</v>
      </c>
      <c r="JS111" s="1">
        <v>0</v>
      </c>
      <c r="JT111" s="11">
        <f t="shared" si="235"/>
        <v>0.62222222222222223</v>
      </c>
      <c r="JU111" s="11">
        <f t="shared" si="236"/>
        <v>8.8888888888888892E-2</v>
      </c>
      <c r="JV111" s="11">
        <f t="shared" si="237"/>
        <v>0.28888888888888886</v>
      </c>
      <c r="JW111" s="11">
        <f t="shared" si="238"/>
        <v>0</v>
      </c>
      <c r="JX111" s="11">
        <f t="shared" si="239"/>
        <v>0</v>
      </c>
      <c r="JY111" s="29">
        <f>(JN111/J111)*100000</f>
        <v>5.9303382928532837</v>
      </c>
      <c r="JZ111" s="9">
        <v>14873569</v>
      </c>
      <c r="KA111" s="9"/>
      <c r="KB111" s="9">
        <v>214900</v>
      </c>
      <c r="KC111" s="9"/>
      <c r="KD111" s="9"/>
      <c r="KE111" s="9"/>
      <c r="KF111" s="9"/>
      <c r="KG111" s="9">
        <v>5320</v>
      </c>
      <c r="KH111" s="9">
        <f t="shared" si="240"/>
        <v>0</v>
      </c>
      <c r="KI111" s="9">
        <f t="shared" si="241"/>
        <v>220220</v>
      </c>
      <c r="KJ111" s="9">
        <f t="shared" si="242"/>
        <v>15093789</v>
      </c>
      <c r="KK111" t="e">
        <v>#N/A</v>
      </c>
      <c r="KL111" s="8" t="e">
        <v>#N/A</v>
      </c>
      <c r="KM111" s="8" t="e">
        <v>#N/A</v>
      </c>
      <c r="KN111" s="8" t="e">
        <v>#N/A</v>
      </c>
      <c r="KO111" s="8">
        <v>338433</v>
      </c>
      <c r="KP111" s="8">
        <v>103418</v>
      </c>
      <c r="KQ111" s="8">
        <v>170551</v>
      </c>
      <c r="KR111" s="8">
        <v>52731</v>
      </c>
      <c r="KS111" s="8">
        <v>11733</v>
      </c>
      <c r="KT111" s="13">
        <f t="shared" si="302"/>
        <v>0.30557894767945204</v>
      </c>
      <c r="KU111" s="13">
        <f t="shared" si="303"/>
        <v>0.50394317339030181</v>
      </c>
      <c r="KV111" s="13">
        <f t="shared" si="304"/>
        <v>0.15580927391832355</v>
      </c>
      <c r="KW111" s="13">
        <f t="shared" si="305"/>
        <v>3.4668605011922593E-2</v>
      </c>
      <c r="KX111" s="17">
        <v>6913880</v>
      </c>
      <c r="KY111" s="15">
        <f t="shared" si="306"/>
        <v>20.429095271442204</v>
      </c>
      <c r="KZ111" s="8">
        <v>348156</v>
      </c>
      <c r="LA111" s="8">
        <v>15544</v>
      </c>
      <c r="LB111" s="8">
        <v>76583</v>
      </c>
      <c r="LC111" s="8">
        <v>165286</v>
      </c>
      <c r="LD111" s="8">
        <v>60910</v>
      </c>
      <c r="LE111" s="8">
        <v>29833</v>
      </c>
      <c r="LF111" s="13">
        <f t="shared" si="307"/>
        <v>4.464665264996151E-2</v>
      </c>
      <c r="LG111" s="13">
        <f t="shared" si="308"/>
        <v>0.21996748583968107</v>
      </c>
      <c r="LH111" s="13">
        <f t="shared" si="309"/>
        <v>0.474746952515539</v>
      </c>
      <c r="LI111" s="13">
        <f t="shared" si="310"/>
        <v>0.17495030963131469</v>
      </c>
      <c r="LJ111" s="13">
        <f t="shared" si="311"/>
        <v>8.5688599363503717E-2</v>
      </c>
      <c r="LK111" s="17" t="e">
        <v>#N/A</v>
      </c>
      <c r="LL111" s="17" t="e">
        <v>#N/A</v>
      </c>
      <c r="LM111" s="13" t="e">
        <f t="shared" si="348"/>
        <v>#N/A</v>
      </c>
      <c r="LN111" s="27" t="e">
        <v>#N/A</v>
      </c>
      <c r="LO111" s="27" t="e">
        <v>#N/A</v>
      </c>
      <c r="LP111" s="27" t="e">
        <v>#N/A</v>
      </c>
      <c r="LQ111" s="27" t="e">
        <v>#N/A</v>
      </c>
      <c r="LR111" s="27" t="e">
        <v>#N/A</v>
      </c>
      <c r="LS111" s="11" t="e">
        <f t="shared" si="312"/>
        <v>#N/A</v>
      </c>
      <c r="LT111" s="11" t="e">
        <f t="shared" si="313"/>
        <v>#N/A</v>
      </c>
      <c r="LU111" s="11" t="e">
        <f t="shared" si="314"/>
        <v>#N/A</v>
      </c>
      <c r="LV111" s="11" t="e">
        <f t="shared" si="315"/>
        <v>#N/A</v>
      </c>
      <c r="LW111" s="11" t="e">
        <f t="shared" si="316"/>
        <v>#N/A</v>
      </c>
      <c r="LX111" s="25" t="e">
        <v>#N/A</v>
      </c>
      <c r="LY111" s="25" t="e">
        <v>#N/A</v>
      </c>
      <c r="LZ111" s="25" t="e">
        <v>#N/A</v>
      </c>
      <c r="MA111" s="25" t="e">
        <v>#N/A</v>
      </c>
      <c r="MB111" s="22" t="e">
        <v>#N/A</v>
      </c>
      <c r="MC111" s="22" t="e">
        <v>#N/A</v>
      </c>
      <c r="MD111" s="1">
        <v>335</v>
      </c>
      <c r="ME111" s="1">
        <v>182</v>
      </c>
      <c r="MF111" s="1">
        <v>153</v>
      </c>
      <c r="MG111" s="1">
        <v>0</v>
      </c>
      <c r="MH111" s="1">
        <v>0</v>
      </c>
      <c r="MI111" s="1">
        <v>0</v>
      </c>
      <c r="MJ111" s="11">
        <f t="shared" si="243"/>
        <v>0.54328358208955219</v>
      </c>
      <c r="MK111" s="11">
        <f t="shared" si="244"/>
        <v>0.45671641791044776</v>
      </c>
      <c r="ML111" s="11">
        <f t="shared" si="245"/>
        <v>0</v>
      </c>
      <c r="MM111" s="11">
        <f t="shared" si="246"/>
        <v>0</v>
      </c>
      <c r="MN111" s="11">
        <f t="shared" si="247"/>
        <v>0</v>
      </c>
      <c r="MO111" s="26" t="e">
        <v>#N/A</v>
      </c>
      <c r="MP111" s="26" t="e">
        <v>#N/A</v>
      </c>
      <c r="MQ111" s="26" t="e">
        <v>#N/A</v>
      </c>
      <c r="MR111" s="26" t="e">
        <v>#N/A</v>
      </c>
      <c r="MS111" s="9">
        <v>119725.721000258</v>
      </c>
      <c r="MT111" s="9">
        <v>271923.22000395798</v>
      </c>
      <c r="MU111" s="9">
        <v>3415.5126</v>
      </c>
      <c r="MV111" s="9">
        <v>1026405.86213375</v>
      </c>
      <c r="MW111" s="9">
        <v>1421470.3157379599</v>
      </c>
      <c r="MX111" s="13">
        <v>6.4000000000000001E-2</v>
      </c>
      <c r="MY111" s="13">
        <v>0.114</v>
      </c>
      <c r="MZ111" s="13">
        <v>0.17649999999999999</v>
      </c>
      <c r="NA111" s="13">
        <v>9.7500000000000003E-2</v>
      </c>
      <c r="NB111" s="13">
        <v>0.31850000000000001</v>
      </c>
      <c r="NC111" s="8">
        <v>1551</v>
      </c>
      <c r="ND111" s="8">
        <v>1861</v>
      </c>
      <c r="NE111" s="8">
        <v>573</v>
      </c>
      <c r="NF111" s="8">
        <v>608</v>
      </c>
      <c r="NG111" s="8">
        <v>2207</v>
      </c>
      <c r="NH111" s="38">
        <f t="shared" si="248"/>
        <v>0.22808823529411765</v>
      </c>
      <c r="NI111" s="38">
        <f t="shared" si="249"/>
        <v>0.2736764705882353</v>
      </c>
      <c r="NJ111" s="38">
        <f t="shared" si="250"/>
        <v>8.4264705882352936E-2</v>
      </c>
      <c r="NK111" s="38">
        <f t="shared" si="251"/>
        <v>8.9411764705882357E-2</v>
      </c>
      <c r="NL111" s="38">
        <f t="shared" si="252"/>
        <v>0.32455882352941179</v>
      </c>
      <c r="NM111" s="8">
        <v>735376</v>
      </c>
      <c r="NN111" s="8">
        <v>101694</v>
      </c>
      <c r="NO111" s="11">
        <f t="shared" si="253"/>
        <v>0.1382884401992994</v>
      </c>
      <c r="NP111" s="13" t="e">
        <v>#N/A</v>
      </c>
      <c r="NQ111" s="13">
        <v>0.22600000000000001</v>
      </c>
      <c r="NR111" s="13" t="e">
        <v>#N/A</v>
      </c>
      <c r="NS111" s="9">
        <v>787</v>
      </c>
      <c r="NT111" s="39">
        <v>105.99697999999999</v>
      </c>
      <c r="NU111" s="8">
        <v>1868</v>
      </c>
      <c r="NV111" s="16">
        <v>249.85220000000001</v>
      </c>
      <c r="NW111" s="8" t="e">
        <v>#N/A</v>
      </c>
      <c r="NX111" s="25" t="e">
        <v>#N/A</v>
      </c>
      <c r="NY111" s="39" t="e">
        <v>#N/A</v>
      </c>
    </row>
    <row r="112" spans="1:389" x14ac:dyDescent="0.25">
      <c r="A112" s="3" t="s">
        <v>54</v>
      </c>
      <c r="B112" s="3" t="s">
        <v>9</v>
      </c>
      <c r="C112" s="3" t="s">
        <v>85</v>
      </c>
      <c r="D112" s="3" t="s">
        <v>101</v>
      </c>
      <c r="E112" s="3" t="s">
        <v>32</v>
      </c>
      <c r="F112" s="3" t="s">
        <v>33</v>
      </c>
      <c r="G112" s="3">
        <v>36055</v>
      </c>
      <c r="H112" s="3">
        <v>2019</v>
      </c>
      <c r="I112" s="3" t="str">
        <f t="shared" si="216"/>
        <v>Sum of 2019</v>
      </c>
      <c r="J112" s="8">
        <v>758941</v>
      </c>
      <c r="K112" s="8">
        <v>741770</v>
      </c>
      <c r="L112" s="8">
        <v>152950</v>
      </c>
      <c r="M112" s="8">
        <v>177818</v>
      </c>
      <c r="N112" s="8">
        <v>278479</v>
      </c>
      <c r="O112" s="8">
        <v>132523</v>
      </c>
      <c r="P112" s="13">
        <f t="shared" si="254"/>
        <v>0.2061959906709627</v>
      </c>
      <c r="Q112" s="13">
        <f t="shared" si="255"/>
        <v>0.23972120738234223</v>
      </c>
      <c r="R112" s="13">
        <f t="shared" si="256"/>
        <v>0.37542499696671477</v>
      </c>
      <c r="S112" s="13">
        <f t="shared" si="257"/>
        <v>0.17865780497998032</v>
      </c>
      <c r="T112" s="15">
        <v>39.200000000000003</v>
      </c>
      <c r="U112" s="15">
        <v>37.4</v>
      </c>
      <c r="V112" s="15">
        <v>41.3</v>
      </c>
      <c r="W112" s="17">
        <v>519452</v>
      </c>
      <c r="X112" s="17">
        <v>108470</v>
      </c>
      <c r="Y112" s="17">
        <v>26429</v>
      </c>
      <c r="Z112" s="17">
        <v>3265</v>
      </c>
      <c r="AA112" s="17">
        <v>16066</v>
      </c>
      <c r="AB112" s="17">
        <v>68088</v>
      </c>
      <c r="AC112" s="17">
        <v>222318</v>
      </c>
      <c r="AD112" s="13">
        <f t="shared" si="349"/>
        <v>0.70028715100368044</v>
      </c>
      <c r="AE112" s="13">
        <f t="shared" si="350"/>
        <v>0.14623131159254216</v>
      </c>
      <c r="AF112" s="13">
        <f t="shared" si="351"/>
        <v>3.5629642611591197E-2</v>
      </c>
      <c r="AG112" s="13">
        <f t="shared" si="352"/>
        <v>4.401633929654745E-3</v>
      </c>
      <c r="AH112" s="13">
        <f t="shared" si="353"/>
        <v>2.1659004812812598E-2</v>
      </c>
      <c r="AI112" s="13">
        <f t="shared" si="354"/>
        <v>9.1791256049718911E-2</v>
      </c>
      <c r="AJ112" s="13">
        <f t="shared" si="355"/>
        <v>0.29971284899631961</v>
      </c>
      <c r="AK112" s="17">
        <v>305284</v>
      </c>
      <c r="AL112" s="17">
        <v>104187</v>
      </c>
      <c r="AM112" s="17">
        <v>103805</v>
      </c>
      <c r="AN112" s="17">
        <v>43597</v>
      </c>
      <c r="AO112" s="17">
        <v>53695</v>
      </c>
      <c r="AP112" s="13">
        <f t="shared" si="258"/>
        <v>0.34127894026545774</v>
      </c>
      <c r="AQ112" s="13">
        <f t="shared" si="317"/>
        <v>0.34002764638828109</v>
      </c>
      <c r="AR112" s="13">
        <f t="shared" si="318"/>
        <v>0.14280800828081394</v>
      </c>
      <c r="AS112" s="13">
        <f t="shared" si="319"/>
        <v>0.17588540506544725</v>
      </c>
      <c r="AT112" s="19">
        <v>2.34</v>
      </c>
      <c r="AU112" s="17">
        <v>701486</v>
      </c>
      <c r="AV112" s="17">
        <v>600464</v>
      </c>
      <c r="AW112" s="17">
        <v>42301</v>
      </c>
      <c r="AX112" s="17">
        <v>34073</v>
      </c>
      <c r="AY112" s="17">
        <v>14310</v>
      </c>
      <c r="AZ112" s="17">
        <v>10338</v>
      </c>
      <c r="BA112" s="13">
        <f t="shared" si="320"/>
        <v>0.85598857282967866</v>
      </c>
      <c r="BB112" s="13">
        <f t="shared" si="321"/>
        <v>6.0301987495117511E-2</v>
      </c>
      <c r="BC112" s="13">
        <f t="shared" si="322"/>
        <v>4.8572601591478658E-2</v>
      </c>
      <c r="BD112" s="13">
        <f t="shared" si="323"/>
        <v>2.0399551808589194E-2</v>
      </c>
      <c r="BE112" s="13">
        <f t="shared" si="324"/>
        <v>1.4737286275135925E-2</v>
      </c>
      <c r="BF112" s="13">
        <f t="shared" si="210"/>
        <v>0.14401142717032128</v>
      </c>
      <c r="BG112" s="17">
        <v>733273</v>
      </c>
      <c r="BH112" s="17">
        <v>633011</v>
      </c>
      <c r="BI112" s="17">
        <v>67220</v>
      </c>
      <c r="BJ112" s="17">
        <v>16141</v>
      </c>
      <c r="BK112" s="17">
        <v>13748</v>
      </c>
      <c r="BL112" s="17">
        <v>3153</v>
      </c>
      <c r="BM112" s="13">
        <f t="shared" si="259"/>
        <v>0.86326784158151193</v>
      </c>
      <c r="BN112" s="13">
        <f t="shared" si="325"/>
        <v>9.1671178401495759E-2</v>
      </c>
      <c r="BO112" s="13">
        <f t="shared" si="326"/>
        <v>2.2012265554575174E-2</v>
      </c>
      <c r="BP112" s="13">
        <f t="shared" si="327"/>
        <v>1.8748815243435937E-2</v>
      </c>
      <c r="BQ112" s="13">
        <f t="shared" si="328"/>
        <v>4.299899218981198E-3</v>
      </c>
      <c r="BR112" s="13">
        <f t="shared" si="217"/>
        <v>0.13673215841848807</v>
      </c>
      <c r="BS112" s="17">
        <v>541013</v>
      </c>
      <c r="BT112" s="17">
        <v>109428</v>
      </c>
      <c r="BU112" s="17">
        <v>24003</v>
      </c>
      <c r="BV112" s="17">
        <v>67326</v>
      </c>
      <c r="BW112" s="13">
        <f t="shared" si="260"/>
        <v>0.72935411246073578</v>
      </c>
      <c r="BX112" s="13">
        <f t="shared" si="329"/>
        <v>0.14752281704571499</v>
      </c>
      <c r="BY112" s="13">
        <f t="shared" si="330"/>
        <v>3.2359087048546044E-2</v>
      </c>
      <c r="BZ112" s="13">
        <f t="shared" si="331"/>
        <v>9.0763983445003166E-2</v>
      </c>
      <c r="CA112" s="13">
        <f t="shared" si="261"/>
        <v>0.27064588753926422</v>
      </c>
      <c r="CB112" s="8">
        <v>716383</v>
      </c>
      <c r="CC112" s="8">
        <v>91118</v>
      </c>
      <c r="CD112" s="13">
        <f t="shared" si="262"/>
        <v>0.12719173961414496</v>
      </c>
      <c r="CE112" s="8">
        <v>150101</v>
      </c>
      <c r="CF112" s="8">
        <v>29062</v>
      </c>
      <c r="CG112" s="13">
        <f t="shared" si="263"/>
        <v>0.19361629835910488</v>
      </c>
      <c r="CH112" s="5">
        <v>62103</v>
      </c>
      <c r="CI112" s="5">
        <f>CH112*VLOOKUP(H112,'R-CPI-U-RS'!$A$44:$O$54,15,FALSE)</f>
        <v>76430.647951037783</v>
      </c>
      <c r="CJ112" s="5">
        <v>49957192</v>
      </c>
      <c r="CK112" s="5">
        <v>48018639</v>
      </c>
      <c r="CL112" s="9">
        <v>17565</v>
      </c>
      <c r="CM112" s="9">
        <v>9034</v>
      </c>
      <c r="CN112" s="9">
        <v>3207</v>
      </c>
      <c r="CO112" s="9">
        <v>2372</v>
      </c>
      <c r="CP112" s="9">
        <v>1810</v>
      </c>
      <c r="CQ112" s="9">
        <v>609</v>
      </c>
      <c r="CR112" s="9">
        <v>355</v>
      </c>
      <c r="CS112" s="9">
        <v>178</v>
      </c>
      <c r="CT112" s="20">
        <v>17458028000</v>
      </c>
      <c r="CU112" s="20">
        <f>CT112*VLOOKUP(H112,'R-CPI-U-RS'!$A$44:$P$54,16,FALSE)</f>
        <v>20872517244.27887</v>
      </c>
      <c r="CV112" s="9">
        <v>1292</v>
      </c>
      <c r="CW112" s="9">
        <v>567979</v>
      </c>
      <c r="CX112" s="9">
        <v>80526</v>
      </c>
      <c r="CY112" s="9">
        <v>35941</v>
      </c>
      <c r="CZ112" s="9">
        <v>31063</v>
      </c>
      <c r="DA112" s="11">
        <f t="shared" si="264"/>
        <v>0.79381111907746793</v>
      </c>
      <c r="DB112" s="11">
        <f t="shared" si="265"/>
        <v>0.11254365773176857</v>
      </c>
      <c r="DC112" s="11">
        <f t="shared" si="266"/>
        <v>5.0231373749316917E-2</v>
      </c>
      <c r="DD112" s="11">
        <f t="shared" si="267"/>
        <v>4.3413849441446578E-2</v>
      </c>
      <c r="DE112" s="9">
        <v>361787</v>
      </c>
      <c r="DF112" s="9">
        <v>363580</v>
      </c>
      <c r="DG112" s="9">
        <v>247</v>
      </c>
      <c r="DH112" s="9">
        <v>84</v>
      </c>
      <c r="DI112" s="9">
        <v>975</v>
      </c>
      <c r="DJ112" s="9">
        <v>13643</v>
      </c>
      <c r="DK112" s="9">
        <v>36814</v>
      </c>
      <c r="DL112" s="9">
        <v>16549</v>
      </c>
      <c r="DM112" s="9">
        <v>40637</v>
      </c>
      <c r="DN112" s="9">
        <v>8168</v>
      </c>
      <c r="DO112" s="9">
        <v>10435</v>
      </c>
      <c r="DP112" s="9">
        <v>12820</v>
      </c>
      <c r="DQ112" s="9">
        <v>6648</v>
      </c>
      <c r="DR112" s="9">
        <v>26765</v>
      </c>
      <c r="DS112" s="9">
        <v>8520</v>
      </c>
      <c r="DT112" s="9">
        <v>26366</v>
      </c>
      <c r="DU112" s="9">
        <v>33066</v>
      </c>
      <c r="DV112" s="9">
        <v>72971</v>
      </c>
      <c r="DW112" s="9">
        <v>7010</v>
      </c>
      <c r="DX112" s="9">
        <v>28917</v>
      </c>
      <c r="DY112" s="9">
        <v>11137</v>
      </c>
      <c r="DZ112" s="9">
        <v>15</v>
      </c>
      <c r="EA112" s="9">
        <f t="shared" si="336"/>
        <v>50788</v>
      </c>
      <c r="EB112" s="9">
        <f t="shared" si="337"/>
        <v>19468</v>
      </c>
      <c r="EC112" s="9">
        <f t="shared" si="338"/>
        <v>61651</v>
      </c>
      <c r="ED112" s="9">
        <f t="shared" si="339"/>
        <v>106037</v>
      </c>
      <c r="EE112" s="9">
        <f t="shared" si="340"/>
        <v>66329</v>
      </c>
      <c r="EF112" s="9">
        <f t="shared" si="341"/>
        <v>57514</v>
      </c>
      <c r="EG112" s="11">
        <f t="shared" si="342"/>
        <v>0.14038094237769738</v>
      </c>
      <c r="EH112" s="11">
        <f t="shared" si="343"/>
        <v>5.3810667602760744E-2</v>
      </c>
      <c r="EI112" s="11">
        <f t="shared" si="344"/>
        <v>0.17040689687578603</v>
      </c>
      <c r="EJ112" s="11">
        <f t="shared" si="345"/>
        <v>0.29309234439048393</v>
      </c>
      <c r="EK112" s="11">
        <f t="shared" si="346"/>
        <v>0.1833371569459378</v>
      </c>
      <c r="EL112" s="11">
        <f t="shared" si="347"/>
        <v>0.15897199180733415</v>
      </c>
      <c r="EM112" s="9">
        <v>607415</v>
      </c>
      <c r="EN112" s="9">
        <v>389503</v>
      </c>
      <c r="EO112" s="14">
        <f t="shared" si="268"/>
        <v>0.64124692343784728</v>
      </c>
      <c r="EP112" s="9">
        <v>378402</v>
      </c>
      <c r="EQ112" s="9">
        <v>363580</v>
      </c>
      <c r="ER112" s="11">
        <f t="shared" si="218"/>
        <v>3.9169983245331684E-2</v>
      </c>
      <c r="ES112" s="9">
        <v>48243</v>
      </c>
      <c r="ET112" s="9">
        <v>516914</v>
      </c>
      <c r="EU112" s="9">
        <v>47813</v>
      </c>
      <c r="EV112" s="9">
        <v>114172</v>
      </c>
      <c r="EW112" s="9">
        <v>144407</v>
      </c>
      <c r="EX112" s="9">
        <v>91519</v>
      </c>
      <c r="EY112" s="9">
        <v>119003</v>
      </c>
      <c r="EZ112" s="13">
        <f t="shared" si="269"/>
        <v>9.2497011108230776E-2</v>
      </c>
      <c r="FA112" s="13">
        <f t="shared" si="270"/>
        <v>0.22087233079390381</v>
      </c>
      <c r="FB112" s="13">
        <f t="shared" si="271"/>
        <v>0.27936368525518751</v>
      </c>
      <c r="FC112" s="13">
        <f t="shared" si="272"/>
        <v>0.17704879341631297</v>
      </c>
      <c r="FD112" s="13">
        <f t="shared" si="273"/>
        <v>0.23021817942636494</v>
      </c>
      <c r="FE112" s="13">
        <f t="shared" si="274"/>
        <v>0.40726697284267788</v>
      </c>
      <c r="FF112" s="9">
        <v>309</v>
      </c>
      <c r="FG112" s="9">
        <v>44803</v>
      </c>
      <c r="FH112" s="9">
        <v>449</v>
      </c>
      <c r="FI112" s="9">
        <v>11572</v>
      </c>
      <c r="FJ112" s="9">
        <v>940</v>
      </c>
      <c r="FK112" s="9">
        <f t="shared" si="219"/>
        <v>45112</v>
      </c>
      <c r="FL112" s="9">
        <f t="shared" si="220"/>
        <v>12021</v>
      </c>
      <c r="FM112" s="9">
        <f t="shared" si="221"/>
        <v>940</v>
      </c>
      <c r="FN112" s="9">
        <v>109727</v>
      </c>
      <c r="FO112" s="9">
        <v>68087</v>
      </c>
      <c r="FP112" s="9">
        <v>295050</v>
      </c>
      <c r="FQ112" s="9">
        <f t="shared" si="222"/>
        <v>41640</v>
      </c>
      <c r="FR112" s="8">
        <v>330262</v>
      </c>
      <c r="FS112" s="8">
        <v>24978</v>
      </c>
      <c r="FT112" s="13">
        <f t="shared" si="275"/>
        <v>7.5630862769558715E-2</v>
      </c>
      <c r="FU112" s="8">
        <v>305284</v>
      </c>
      <c r="FV112" s="8">
        <v>191432</v>
      </c>
      <c r="FW112" s="8">
        <v>113852</v>
      </c>
      <c r="FX112" s="13">
        <f t="shared" si="276"/>
        <v>0.62706201438660392</v>
      </c>
      <c r="FY112" s="13">
        <f t="shared" si="277"/>
        <v>0.37293798561339603</v>
      </c>
      <c r="FZ112" s="17">
        <v>30602</v>
      </c>
      <c r="GA112" s="17">
        <v>63005</v>
      </c>
      <c r="GB112" s="17">
        <v>90204</v>
      </c>
      <c r="GC112" s="17">
        <v>60744</v>
      </c>
      <c r="GD112" s="17">
        <v>85707</v>
      </c>
      <c r="GE112" s="13">
        <f t="shared" si="223"/>
        <v>9.2659767094004156E-2</v>
      </c>
      <c r="GF112" s="13">
        <f t="shared" si="224"/>
        <v>0.19077278039859263</v>
      </c>
      <c r="GG112" s="13">
        <f t="shared" si="225"/>
        <v>0.27312860698475755</v>
      </c>
      <c r="GH112" s="13">
        <f t="shared" si="226"/>
        <v>0.18392670061950814</v>
      </c>
      <c r="GI112" s="13">
        <f t="shared" si="227"/>
        <v>0.25951214490313751</v>
      </c>
      <c r="GJ112">
        <v>1964</v>
      </c>
      <c r="GK112" s="8">
        <v>223607</v>
      </c>
      <c r="GL112" s="8">
        <v>42572</v>
      </c>
      <c r="GM112" s="8">
        <v>32017</v>
      </c>
      <c r="GN112" s="8">
        <v>29604</v>
      </c>
      <c r="GO112" s="8">
        <v>2462</v>
      </c>
      <c r="GP112" s="13">
        <f t="shared" si="278"/>
        <v>0.67705942554698995</v>
      </c>
      <c r="GQ112" s="13">
        <f t="shared" si="279"/>
        <v>0.1289037188656279</v>
      </c>
      <c r="GR112" s="13">
        <f t="shared" si="280"/>
        <v>9.6944244266673127E-2</v>
      </c>
      <c r="GS112" s="13">
        <f t="shared" si="281"/>
        <v>8.9637923830171204E-2</v>
      </c>
      <c r="GT112" s="13">
        <f t="shared" si="282"/>
        <v>7.454687490537815E-3</v>
      </c>
      <c r="GU112" s="21">
        <v>165136.26278628001</v>
      </c>
      <c r="GV112" s="21">
        <f>GU112*VLOOKUP(H112,'R-CPI-U-RS'!$A$44:$O$54,15,FALSE)</f>
        <v>203234.49052329562</v>
      </c>
      <c r="GW112" s="9">
        <v>627</v>
      </c>
      <c r="GX112" s="9">
        <v>12</v>
      </c>
      <c r="GY112" s="9">
        <v>75</v>
      </c>
      <c r="GZ112" s="9">
        <v>686</v>
      </c>
      <c r="HA112" s="9">
        <f t="shared" si="228"/>
        <v>773</v>
      </c>
      <c r="HB112" s="8">
        <v>33077</v>
      </c>
      <c r="HC112" s="8">
        <v>118609</v>
      </c>
      <c r="HD112" s="8">
        <v>83768</v>
      </c>
      <c r="HE112" s="8">
        <v>67126</v>
      </c>
      <c r="HF112" s="8">
        <v>2704</v>
      </c>
      <c r="HG112" s="13">
        <f t="shared" si="283"/>
        <v>0.1083482920821268</v>
      </c>
      <c r="HH112" s="13">
        <f t="shared" si="332"/>
        <v>0.38852019758650963</v>
      </c>
      <c r="HI112" s="13">
        <f t="shared" si="333"/>
        <v>0.27439367932810105</v>
      </c>
      <c r="HJ112" s="13">
        <f t="shared" si="334"/>
        <v>0.21988050471036805</v>
      </c>
      <c r="HK112" s="13">
        <f t="shared" si="335"/>
        <v>8.8573262928944851E-3</v>
      </c>
      <c r="HL112" s="5">
        <v>999</v>
      </c>
      <c r="HM112" s="5">
        <f>HL112*VLOOKUP(H112,'R-CPI-U-RS'!$A$44:$O$54,15,FALSE)</f>
        <v>1229.4771154869611</v>
      </c>
      <c r="HN112" s="17">
        <v>41170</v>
      </c>
      <c r="HO112" s="17">
        <v>78683</v>
      </c>
      <c r="HP112" s="17">
        <v>36316</v>
      </c>
      <c r="HQ112" s="17">
        <v>14793</v>
      </c>
      <c r="HR112" s="17">
        <v>19744</v>
      </c>
      <c r="HS112" s="17">
        <v>726</v>
      </c>
      <c r="HT112" s="13">
        <f t="shared" si="284"/>
        <v>0.2150633122988842</v>
      </c>
      <c r="HU112" s="13">
        <f t="shared" si="285"/>
        <v>0.41102323540473901</v>
      </c>
      <c r="HV112" s="13">
        <f t="shared" si="286"/>
        <v>0.18970705002298466</v>
      </c>
      <c r="HW112" s="13">
        <f t="shared" si="287"/>
        <v>7.7275481633164778E-2</v>
      </c>
      <c r="HX112" s="13">
        <f t="shared" si="288"/>
        <v>0.10313845125161937</v>
      </c>
      <c r="HY112" s="13">
        <f t="shared" si="289"/>
        <v>3.7924693886079654E-3</v>
      </c>
      <c r="HZ112" s="13">
        <v>0.16500000000000001</v>
      </c>
      <c r="IA112" s="17">
        <v>4479</v>
      </c>
      <c r="IB112" s="17">
        <v>21072</v>
      </c>
      <c r="IC112" s="17">
        <v>26929</v>
      </c>
      <c r="ID112" s="17">
        <v>17220</v>
      </c>
      <c r="IE112" s="17">
        <v>39443</v>
      </c>
      <c r="IF112" s="17">
        <v>4709</v>
      </c>
      <c r="IG112" s="13">
        <f t="shared" si="290"/>
        <v>3.9340547377296843E-2</v>
      </c>
      <c r="IH112" s="13">
        <f t="shared" si="291"/>
        <v>0.18508238766117416</v>
      </c>
      <c r="II112" s="13">
        <f t="shared" si="292"/>
        <v>0.23652636756490883</v>
      </c>
      <c r="IJ112" s="13">
        <f t="shared" si="293"/>
        <v>0.15124898991673399</v>
      </c>
      <c r="IK112" s="13">
        <f t="shared" si="294"/>
        <v>0.34644099357060043</v>
      </c>
      <c r="IL112" s="13">
        <f t="shared" si="295"/>
        <v>4.1360713909285737E-2</v>
      </c>
      <c r="IM112" s="13">
        <v>0.31</v>
      </c>
      <c r="IN112" s="17">
        <v>390253</v>
      </c>
      <c r="IO112" s="17">
        <v>320233</v>
      </c>
      <c r="IP112" s="17">
        <v>29610</v>
      </c>
      <c r="IQ112" s="17">
        <v>9077</v>
      </c>
      <c r="IR112" s="17">
        <v>9162</v>
      </c>
      <c r="IS112" s="17">
        <v>5242</v>
      </c>
      <c r="IT112" s="17">
        <v>16929</v>
      </c>
      <c r="IU112" s="13">
        <f t="shared" si="296"/>
        <v>0.82057793277694213</v>
      </c>
      <c r="IV112" s="13">
        <f t="shared" si="297"/>
        <v>7.5873856190727548E-2</v>
      </c>
      <c r="IW112" s="13">
        <f t="shared" si="298"/>
        <v>2.325927026826187E-2</v>
      </c>
      <c r="IX112" s="13">
        <f t="shared" si="299"/>
        <v>2.3477077690626336E-2</v>
      </c>
      <c r="IY112" s="13">
        <f t="shared" si="300"/>
        <v>1.3432311859229782E-2</v>
      </c>
      <c r="IZ112" s="13">
        <f t="shared" si="301"/>
        <v>4.3379551214212317E-2</v>
      </c>
      <c r="JA112" s="17">
        <v>390253</v>
      </c>
      <c r="JB112" s="17">
        <v>320233</v>
      </c>
      <c r="JC112" s="17">
        <v>29610</v>
      </c>
      <c r="JD112" s="17">
        <v>9077</v>
      </c>
      <c r="JE112" s="17">
        <v>11077</v>
      </c>
      <c r="JF112" s="17">
        <v>3327</v>
      </c>
      <c r="JG112" s="17">
        <v>16929</v>
      </c>
      <c r="JH112" s="13">
        <f t="shared" si="229"/>
        <v>0.82057793277694213</v>
      </c>
      <c r="JI112" s="13">
        <f t="shared" si="230"/>
        <v>7.5873856190727548E-2</v>
      </c>
      <c r="JJ112" s="13">
        <f t="shared" si="231"/>
        <v>2.325927026826187E-2</v>
      </c>
      <c r="JK112" s="13">
        <f t="shared" si="232"/>
        <v>2.8384150794484603E-2</v>
      </c>
      <c r="JL112" s="13">
        <f t="shared" si="233"/>
        <v>8.5252387553715146E-3</v>
      </c>
      <c r="JM112" s="13">
        <f t="shared" si="234"/>
        <v>4.3379551214212317E-2</v>
      </c>
      <c r="JN112" s="1">
        <v>36</v>
      </c>
      <c r="JO112" s="1">
        <v>20</v>
      </c>
      <c r="JP112" s="1">
        <v>4</v>
      </c>
      <c r="JQ112" s="1">
        <v>10</v>
      </c>
      <c r="JR112" s="1">
        <v>1</v>
      </c>
      <c r="JS112" s="1">
        <v>1</v>
      </c>
      <c r="JT112" s="11">
        <f t="shared" si="235"/>
        <v>0.55555555555555558</v>
      </c>
      <c r="JU112" s="11">
        <f t="shared" si="236"/>
        <v>0.1111111111111111</v>
      </c>
      <c r="JV112" s="11">
        <f t="shared" si="237"/>
        <v>0.27777777777777779</v>
      </c>
      <c r="JW112" s="11">
        <f t="shared" si="238"/>
        <v>2.7777777777777776E-2</v>
      </c>
      <c r="JX112" s="11">
        <f t="shared" si="239"/>
        <v>2.7777777777777776E-2</v>
      </c>
      <c r="JY112" s="29">
        <f>(JN112/J112)*100000</f>
        <v>4.7434517307669504</v>
      </c>
      <c r="JZ112" s="9">
        <v>14472203</v>
      </c>
      <c r="KA112" s="9"/>
      <c r="KB112" s="9">
        <v>222658</v>
      </c>
      <c r="KC112" s="9"/>
      <c r="KD112" s="9"/>
      <c r="KE112" s="9"/>
      <c r="KF112" s="9"/>
      <c r="KG112" s="9">
        <v>17971</v>
      </c>
      <c r="KH112" s="9">
        <f t="shared" si="240"/>
        <v>0</v>
      </c>
      <c r="KI112" s="9">
        <f t="shared" si="241"/>
        <v>240629</v>
      </c>
      <c r="KJ112" s="9">
        <f t="shared" si="242"/>
        <v>14712832</v>
      </c>
      <c r="KK112" t="e">
        <v>#N/A</v>
      </c>
      <c r="KL112" s="8" t="e">
        <v>#N/A</v>
      </c>
      <c r="KM112" s="8" t="e">
        <v>#N/A</v>
      </c>
      <c r="KN112" s="8" t="e">
        <v>#N/A</v>
      </c>
      <c r="KO112" s="8">
        <v>346483</v>
      </c>
      <c r="KP112" s="8">
        <v>101618</v>
      </c>
      <c r="KQ112" s="8">
        <v>173265</v>
      </c>
      <c r="KR112" s="8">
        <v>62350</v>
      </c>
      <c r="KS112" s="8">
        <v>9250</v>
      </c>
      <c r="KT112" s="13">
        <f t="shared" si="302"/>
        <v>0.29328423039514206</v>
      </c>
      <c r="KU112" s="13">
        <f t="shared" si="303"/>
        <v>0.50006782439542485</v>
      </c>
      <c r="KV112" s="13">
        <f t="shared" si="304"/>
        <v>0.17995110871240436</v>
      </c>
      <c r="KW112" s="13">
        <f t="shared" si="305"/>
        <v>2.6696836497028715E-2</v>
      </c>
      <c r="KX112" s="17">
        <v>7007855</v>
      </c>
      <c r="KY112" s="15">
        <f t="shared" si="306"/>
        <v>20.225682068095693</v>
      </c>
      <c r="KZ112" s="8">
        <v>358074</v>
      </c>
      <c r="LA112" s="8">
        <v>18279</v>
      </c>
      <c r="LB112" s="8">
        <v>81070</v>
      </c>
      <c r="LC112" s="8">
        <v>166106</v>
      </c>
      <c r="LD112" s="8">
        <v>60857</v>
      </c>
      <c r="LE112" s="8">
        <v>31762</v>
      </c>
      <c r="LF112" s="13">
        <f t="shared" si="307"/>
        <v>5.1048107374453325E-2</v>
      </c>
      <c r="LG112" s="13">
        <f t="shared" si="308"/>
        <v>0.22640571501980036</v>
      </c>
      <c r="LH112" s="13">
        <f t="shared" si="309"/>
        <v>0.463887352893536</v>
      </c>
      <c r="LI112" s="13">
        <f t="shared" si="310"/>
        <v>0.16995648944073014</v>
      </c>
      <c r="LJ112" s="13">
        <f t="shared" si="311"/>
        <v>8.8702335271480193E-2</v>
      </c>
      <c r="LK112" s="17" t="e">
        <v>#N/A</v>
      </c>
      <c r="LL112" s="17" t="e">
        <v>#N/A</v>
      </c>
      <c r="LM112" s="13" t="e">
        <f t="shared" si="348"/>
        <v>#N/A</v>
      </c>
      <c r="LN112" s="27" t="e">
        <v>#N/A</v>
      </c>
      <c r="LO112" s="27" t="e">
        <v>#N/A</v>
      </c>
      <c r="LP112" s="27" t="e">
        <v>#N/A</v>
      </c>
      <c r="LQ112" s="27" t="e">
        <v>#N/A</v>
      </c>
      <c r="LR112" s="27" t="e">
        <v>#N/A</v>
      </c>
      <c r="LS112" s="11" t="e">
        <f t="shared" si="312"/>
        <v>#N/A</v>
      </c>
      <c r="LT112" s="11" t="e">
        <f t="shared" si="313"/>
        <v>#N/A</v>
      </c>
      <c r="LU112" s="11" t="e">
        <f t="shared" si="314"/>
        <v>#N/A</v>
      </c>
      <c r="LV112" s="11" t="e">
        <f t="shared" si="315"/>
        <v>#N/A</v>
      </c>
      <c r="LW112" s="11" t="e">
        <f t="shared" si="316"/>
        <v>#N/A</v>
      </c>
      <c r="LX112" s="25" t="e">
        <v>#N/A</v>
      </c>
      <c r="LY112" s="25" t="e">
        <v>#N/A</v>
      </c>
      <c r="LZ112" s="25" t="e">
        <v>#N/A</v>
      </c>
      <c r="MA112" s="25" t="e">
        <v>#N/A</v>
      </c>
      <c r="MB112" s="22" t="e">
        <v>#N/A</v>
      </c>
      <c r="MC112" s="22" t="e">
        <v>#N/A</v>
      </c>
      <c r="MD112" s="1">
        <v>346</v>
      </c>
      <c r="ME112" s="1">
        <v>220</v>
      </c>
      <c r="MF112" s="1">
        <v>126</v>
      </c>
      <c r="MG112" s="1">
        <v>0</v>
      </c>
      <c r="MH112" s="1">
        <v>0</v>
      </c>
      <c r="MI112" s="1">
        <v>0</v>
      </c>
      <c r="MJ112" s="11">
        <f t="shared" si="243"/>
        <v>0.63583815028901736</v>
      </c>
      <c r="MK112" s="11">
        <f t="shared" si="244"/>
        <v>0.36416184971098264</v>
      </c>
      <c r="ML112" s="11">
        <f t="shared" si="245"/>
        <v>0</v>
      </c>
      <c r="MM112" s="11">
        <f t="shared" si="246"/>
        <v>0</v>
      </c>
      <c r="MN112" s="11">
        <f t="shared" si="247"/>
        <v>0</v>
      </c>
      <c r="MO112" s="26" t="e">
        <v>#N/A</v>
      </c>
      <c r="MP112" s="26" t="e">
        <v>#N/A</v>
      </c>
      <c r="MQ112" s="26" t="e">
        <v>#N/A</v>
      </c>
      <c r="MR112" s="26" t="e">
        <v>#N/A</v>
      </c>
      <c r="MS112" s="9">
        <v>102503.58293956899</v>
      </c>
      <c r="MT112" s="9">
        <v>552324.36000103597</v>
      </c>
      <c r="MU112" s="9">
        <v>2769.8606</v>
      </c>
      <c r="MV112" s="9">
        <v>966692.88081353996</v>
      </c>
      <c r="MW112" s="9">
        <v>1624290.68435414</v>
      </c>
      <c r="MX112" s="13">
        <v>5.6500000000000002E-2</v>
      </c>
      <c r="MY112" s="13">
        <v>0.10149999999999998</v>
      </c>
      <c r="MZ112" s="13">
        <v>0.17249999999999999</v>
      </c>
      <c r="NA112" s="13">
        <v>9.9499999999999991E-2</v>
      </c>
      <c r="NB112" s="13">
        <v>0.316</v>
      </c>
      <c r="NC112" s="8">
        <v>1520</v>
      </c>
      <c r="ND112" s="8">
        <v>1821</v>
      </c>
      <c r="NE112" s="8">
        <v>607</v>
      </c>
      <c r="NF112" s="8">
        <v>650</v>
      </c>
      <c r="NG112" s="8">
        <v>2346</v>
      </c>
      <c r="NH112" s="38">
        <f t="shared" si="248"/>
        <v>0.21889400921658986</v>
      </c>
      <c r="NI112" s="38">
        <f t="shared" si="249"/>
        <v>0.26224078341013823</v>
      </c>
      <c r="NJ112" s="38">
        <f t="shared" si="250"/>
        <v>8.7413594470046083E-2</v>
      </c>
      <c r="NK112" s="38">
        <f t="shared" si="251"/>
        <v>9.3605990783410142E-2</v>
      </c>
      <c r="NL112" s="38">
        <f t="shared" si="252"/>
        <v>0.33784562211981567</v>
      </c>
      <c r="NM112" s="8">
        <v>734592</v>
      </c>
      <c r="NN112" s="8">
        <v>104760</v>
      </c>
      <c r="NO112" s="11">
        <f t="shared" si="253"/>
        <v>0.14260977522216414</v>
      </c>
      <c r="NP112" s="13">
        <v>0.20600000000000002</v>
      </c>
      <c r="NQ112" s="13">
        <v>0.28499999999999998</v>
      </c>
      <c r="NR112" s="13" t="e">
        <v>#N/A</v>
      </c>
      <c r="NS112" s="9">
        <v>805</v>
      </c>
      <c r="NT112" s="39">
        <v>108.52421</v>
      </c>
      <c r="NU112" s="8">
        <v>2039</v>
      </c>
      <c r="NV112" s="16">
        <v>274.62241</v>
      </c>
      <c r="NW112" s="8" t="e">
        <v>#N/A</v>
      </c>
      <c r="NX112" s="25" t="e">
        <v>#N/A</v>
      </c>
      <c r="NY112" s="39">
        <v>79.75705791</v>
      </c>
    </row>
    <row r="113" spans="1:389" x14ac:dyDescent="0.25">
      <c r="A113" s="3" t="s">
        <v>54</v>
      </c>
      <c r="B113" s="3" t="s">
        <v>9</v>
      </c>
      <c r="C113" s="3" t="s">
        <v>85</v>
      </c>
      <c r="D113" s="3" t="s">
        <v>101</v>
      </c>
      <c r="E113" s="3" t="s">
        <v>32</v>
      </c>
      <c r="F113" s="3" t="s">
        <v>33</v>
      </c>
      <c r="G113" s="3">
        <v>36055</v>
      </c>
      <c r="H113" s="3">
        <v>2020</v>
      </c>
      <c r="I113" s="3" t="str">
        <f t="shared" si="216"/>
        <v>Sum of 2020</v>
      </c>
      <c r="J113" s="8">
        <v>757747</v>
      </c>
      <c r="K113" s="8" t="e">
        <v>#N/A</v>
      </c>
      <c r="L113" s="8" t="e">
        <v>#N/A</v>
      </c>
      <c r="M113" s="8" t="e">
        <v>#N/A</v>
      </c>
      <c r="N113" s="8" t="e">
        <v>#N/A</v>
      </c>
      <c r="O113" s="8" t="e">
        <v>#N/A</v>
      </c>
      <c r="P113" s="13" t="e">
        <f t="shared" si="254"/>
        <v>#N/A</v>
      </c>
      <c r="Q113" s="13" t="e">
        <f t="shared" si="255"/>
        <v>#N/A</v>
      </c>
      <c r="R113" s="13" t="e">
        <f t="shared" si="256"/>
        <v>#N/A</v>
      </c>
      <c r="S113" s="13" t="e">
        <f t="shared" si="257"/>
        <v>#N/A</v>
      </c>
      <c r="T113" s="15" t="e">
        <v>#N/A</v>
      </c>
      <c r="U113" s="15" t="e">
        <v>#N/A</v>
      </c>
      <c r="V113" s="15" t="e">
        <v>#N/A</v>
      </c>
      <c r="W113" s="17" t="e">
        <v>#N/A</v>
      </c>
      <c r="X113" s="17" t="e">
        <v>#N/A</v>
      </c>
      <c r="Y113" s="17" t="e">
        <v>#N/A</v>
      </c>
      <c r="Z113" s="17" t="e">
        <v>#N/A</v>
      </c>
      <c r="AA113" s="17" t="e">
        <v>#N/A</v>
      </c>
      <c r="AB113" s="17" t="e">
        <v>#N/A</v>
      </c>
      <c r="AC113" s="17" t="e">
        <v>#N/A</v>
      </c>
      <c r="AD113" s="13" t="e">
        <f t="shared" si="349"/>
        <v>#N/A</v>
      </c>
      <c r="AE113" s="13" t="e">
        <f t="shared" si="350"/>
        <v>#N/A</v>
      </c>
      <c r="AF113" s="13" t="e">
        <f t="shared" si="351"/>
        <v>#N/A</v>
      </c>
      <c r="AG113" s="13" t="e">
        <f t="shared" si="352"/>
        <v>#N/A</v>
      </c>
      <c r="AH113" s="13" t="e">
        <f t="shared" si="353"/>
        <v>#N/A</v>
      </c>
      <c r="AI113" s="13" t="e">
        <f t="shared" si="354"/>
        <v>#N/A</v>
      </c>
      <c r="AJ113" s="13" t="e">
        <f t="shared" si="355"/>
        <v>#N/A</v>
      </c>
      <c r="AK113" s="17" t="e">
        <v>#N/A</v>
      </c>
      <c r="AL113" s="17" t="e">
        <v>#N/A</v>
      </c>
      <c r="AM113" s="17" t="e">
        <v>#N/A</v>
      </c>
      <c r="AN113" s="17" t="e">
        <v>#N/A</v>
      </c>
      <c r="AO113" s="17" t="e">
        <v>#N/A</v>
      </c>
      <c r="AP113" s="13" t="e">
        <f t="shared" si="258"/>
        <v>#N/A</v>
      </c>
      <c r="AQ113" s="13" t="e">
        <f t="shared" si="317"/>
        <v>#N/A</v>
      </c>
      <c r="AR113" s="13" t="e">
        <f t="shared" si="318"/>
        <v>#N/A</v>
      </c>
      <c r="AS113" s="13" t="e">
        <f t="shared" si="319"/>
        <v>#N/A</v>
      </c>
      <c r="AT113" s="19" t="e">
        <v>#N/A</v>
      </c>
      <c r="AU113" s="17" t="e">
        <v>#N/A</v>
      </c>
      <c r="AV113" s="17" t="e">
        <v>#N/A</v>
      </c>
      <c r="AW113" s="17" t="e">
        <v>#N/A</v>
      </c>
      <c r="AX113" s="17" t="e">
        <v>#N/A</v>
      </c>
      <c r="AY113" s="17" t="e">
        <v>#N/A</v>
      </c>
      <c r="AZ113" s="17" t="e">
        <v>#N/A</v>
      </c>
      <c r="BA113" s="13" t="e">
        <f t="shared" si="320"/>
        <v>#N/A</v>
      </c>
      <c r="BB113" s="13" t="e">
        <f t="shared" si="321"/>
        <v>#N/A</v>
      </c>
      <c r="BC113" s="13" t="e">
        <f t="shared" si="322"/>
        <v>#N/A</v>
      </c>
      <c r="BD113" s="13" t="e">
        <f t="shared" si="323"/>
        <v>#N/A</v>
      </c>
      <c r="BE113" s="13" t="e">
        <f t="shared" si="324"/>
        <v>#N/A</v>
      </c>
      <c r="BF113" s="13" t="e">
        <f t="shared" si="210"/>
        <v>#N/A</v>
      </c>
      <c r="BG113" s="17" t="e">
        <v>#N/A</v>
      </c>
      <c r="BH113" s="17" t="e">
        <v>#N/A</v>
      </c>
      <c r="BI113" s="17" t="e">
        <v>#N/A</v>
      </c>
      <c r="BJ113" s="17" t="e">
        <v>#N/A</v>
      </c>
      <c r="BK113" s="17" t="e">
        <v>#N/A</v>
      </c>
      <c r="BL113" s="17" t="e">
        <v>#N/A</v>
      </c>
      <c r="BM113" s="13" t="e">
        <f t="shared" si="259"/>
        <v>#N/A</v>
      </c>
      <c r="BN113" s="13" t="e">
        <f t="shared" si="325"/>
        <v>#N/A</v>
      </c>
      <c r="BO113" s="13" t="e">
        <f t="shared" si="326"/>
        <v>#N/A</v>
      </c>
      <c r="BP113" s="13" t="e">
        <f t="shared" si="327"/>
        <v>#N/A</v>
      </c>
      <c r="BQ113" s="13" t="e">
        <f t="shared" si="328"/>
        <v>#N/A</v>
      </c>
      <c r="BR113" s="13" t="e">
        <f t="shared" si="217"/>
        <v>#N/A</v>
      </c>
      <c r="BS113" s="17" t="e">
        <v>#N/A</v>
      </c>
      <c r="BT113" s="17" t="e">
        <v>#N/A</v>
      </c>
      <c r="BU113" s="17" t="e">
        <v>#N/A</v>
      </c>
      <c r="BV113" s="17" t="e">
        <v>#N/A</v>
      </c>
      <c r="BW113" s="13" t="e">
        <f t="shared" si="260"/>
        <v>#N/A</v>
      </c>
      <c r="BX113" s="13" t="e">
        <f t="shared" si="329"/>
        <v>#N/A</v>
      </c>
      <c r="BY113" s="13" t="e">
        <f t="shared" si="330"/>
        <v>#N/A</v>
      </c>
      <c r="BZ113" s="13" t="e">
        <f t="shared" si="331"/>
        <v>#N/A</v>
      </c>
      <c r="CA113" s="13" t="e">
        <f t="shared" si="261"/>
        <v>#N/A</v>
      </c>
      <c r="CB113" s="8" t="e">
        <v>#N/A</v>
      </c>
      <c r="CC113" s="8" t="e">
        <v>#N/A</v>
      </c>
      <c r="CD113" s="13" t="e">
        <f t="shared" si="262"/>
        <v>#N/A</v>
      </c>
      <c r="CE113" s="8" t="e">
        <v>#N/A</v>
      </c>
      <c r="CF113" s="8" t="e">
        <v>#N/A</v>
      </c>
      <c r="CG113" s="13" t="e">
        <f t="shared" si="263"/>
        <v>#N/A</v>
      </c>
      <c r="CH113" s="5" t="e">
        <v>#N/A</v>
      </c>
      <c r="CI113" s="5" t="e">
        <f>CH113*VLOOKUP(H113,'R-CPI-U-RS'!$A$44:$O$54,15,FALSE)</f>
        <v>#N/A</v>
      </c>
      <c r="CJ113" s="5">
        <v>49660908</v>
      </c>
      <c r="CK113" s="5">
        <v>46566312</v>
      </c>
      <c r="CL113" s="9">
        <v>17383</v>
      </c>
      <c r="CM113" s="9">
        <v>9058</v>
      </c>
      <c r="CN113" s="9">
        <v>3125</v>
      </c>
      <c r="CO113" s="9">
        <v>2286</v>
      </c>
      <c r="CP113" s="9">
        <v>1790</v>
      </c>
      <c r="CQ113" s="9">
        <v>598</v>
      </c>
      <c r="CR113" s="9">
        <v>355</v>
      </c>
      <c r="CS113" s="9">
        <v>189</v>
      </c>
      <c r="CT113" s="20">
        <v>17163728000</v>
      </c>
      <c r="CU113" s="20">
        <f>CT113*VLOOKUP(H113,'R-CPI-U-RS'!$A$44:$P$54,16,FALSE)</f>
        <v>20251215836.134453</v>
      </c>
      <c r="CV113" s="9">
        <v>1255</v>
      </c>
      <c r="CW113" s="9" t="e">
        <v>#N/A</v>
      </c>
      <c r="CX113" s="9" t="e">
        <v>#N/A</v>
      </c>
      <c r="CY113" s="9" t="e">
        <v>#N/A</v>
      </c>
      <c r="CZ113" s="9" t="e">
        <v>#N/A</v>
      </c>
      <c r="DA113" s="11" t="e">
        <f t="shared" si="264"/>
        <v>#N/A</v>
      </c>
      <c r="DB113" s="11" t="e">
        <f t="shared" si="265"/>
        <v>#N/A</v>
      </c>
      <c r="DC113" s="11" t="e">
        <f t="shared" si="266"/>
        <v>#N/A</v>
      </c>
      <c r="DD113" s="11" t="e">
        <f t="shared" si="267"/>
        <v>#N/A</v>
      </c>
      <c r="DE113" s="9">
        <v>354169</v>
      </c>
      <c r="DF113" s="9">
        <v>343259</v>
      </c>
      <c r="DG113" s="9">
        <v>221</v>
      </c>
      <c r="DH113" s="9">
        <v>71</v>
      </c>
      <c r="DI113" s="9">
        <v>988</v>
      </c>
      <c r="DJ113" s="9">
        <v>14085</v>
      </c>
      <c r="DK113" s="9">
        <v>36192</v>
      </c>
      <c r="DL113" s="9">
        <v>16229</v>
      </c>
      <c r="DM113" s="9">
        <v>40526</v>
      </c>
      <c r="DN113" s="9">
        <v>8343</v>
      </c>
      <c r="DO113" s="9">
        <v>9792</v>
      </c>
      <c r="DP113" s="9">
        <v>12456</v>
      </c>
      <c r="DQ113" s="9">
        <v>6664</v>
      </c>
      <c r="DR113" s="9">
        <v>25348</v>
      </c>
      <c r="DS113" s="9">
        <v>7818</v>
      </c>
      <c r="DT113" s="9">
        <v>23618</v>
      </c>
      <c r="DU113" s="9">
        <v>33388</v>
      </c>
      <c r="DV113" s="9">
        <v>74098</v>
      </c>
      <c r="DW113" s="9">
        <v>6244</v>
      </c>
      <c r="DX113" s="9">
        <v>27138</v>
      </c>
      <c r="DY113" s="9">
        <v>10935</v>
      </c>
      <c r="DZ113" s="9">
        <v>15</v>
      </c>
      <c r="EA113" s="9">
        <f t="shared" si="336"/>
        <v>50569</v>
      </c>
      <c r="EB113" s="9">
        <f t="shared" si="337"/>
        <v>19120</v>
      </c>
      <c r="EC113" s="9">
        <f t="shared" si="338"/>
        <v>56784</v>
      </c>
      <c r="ED113" s="9">
        <f t="shared" si="339"/>
        <v>107486</v>
      </c>
      <c r="EE113" s="9">
        <f t="shared" si="340"/>
        <v>66086</v>
      </c>
      <c r="EF113" s="9">
        <f t="shared" si="341"/>
        <v>54124</v>
      </c>
      <c r="EG113" s="11">
        <f t="shared" si="342"/>
        <v>0.14278211814133931</v>
      </c>
      <c r="EH113" s="11">
        <f t="shared" si="343"/>
        <v>5.3985526683588907E-2</v>
      </c>
      <c r="EI113" s="11">
        <f t="shared" si="344"/>
        <v>0.16033023782431552</v>
      </c>
      <c r="EJ113" s="11">
        <f t="shared" si="345"/>
        <v>0.30348788290335971</v>
      </c>
      <c r="EK113" s="11">
        <f t="shared" si="346"/>
        <v>0.18659453537717868</v>
      </c>
      <c r="EL113" s="11">
        <f t="shared" si="347"/>
        <v>0.15281969907021789</v>
      </c>
      <c r="EM113" s="9" t="e">
        <v>#N/A</v>
      </c>
      <c r="EN113" s="9" t="e">
        <v>#N/A</v>
      </c>
      <c r="EO113" s="14" t="e">
        <f t="shared" si="268"/>
        <v>#N/A</v>
      </c>
      <c r="EP113" s="9">
        <v>373365</v>
      </c>
      <c r="EQ113" s="9">
        <v>343259</v>
      </c>
      <c r="ER113" s="11">
        <f t="shared" si="218"/>
        <v>8.0634231917828397E-2</v>
      </c>
      <c r="ES113" s="9">
        <v>46327</v>
      </c>
      <c r="ET113" s="9" t="e">
        <v>#N/A</v>
      </c>
      <c r="EU113" s="9" t="e">
        <v>#N/A</v>
      </c>
      <c r="EV113" s="9" t="e">
        <v>#N/A</v>
      </c>
      <c r="EW113" s="9" t="e">
        <v>#N/A</v>
      </c>
      <c r="EX113" s="9" t="e">
        <v>#N/A</v>
      </c>
      <c r="EY113" s="9" t="e">
        <v>#N/A</v>
      </c>
      <c r="EZ113" s="13" t="e">
        <f t="shared" si="269"/>
        <v>#N/A</v>
      </c>
      <c r="FA113" s="13" t="e">
        <f t="shared" si="270"/>
        <v>#N/A</v>
      </c>
      <c r="FB113" s="13" t="e">
        <f t="shared" si="271"/>
        <v>#N/A</v>
      </c>
      <c r="FC113" s="13" t="e">
        <f t="shared" si="272"/>
        <v>#N/A</v>
      </c>
      <c r="FD113" s="13" t="e">
        <f t="shared" si="273"/>
        <v>#N/A</v>
      </c>
      <c r="FE113" s="13" t="e">
        <f t="shared" si="274"/>
        <v>#N/A</v>
      </c>
      <c r="FF113" s="9">
        <v>344</v>
      </c>
      <c r="FG113" s="9">
        <v>43606</v>
      </c>
      <c r="FH113" s="9">
        <v>375</v>
      </c>
      <c r="FI113" s="9">
        <v>10161</v>
      </c>
      <c r="FJ113" s="9">
        <v>975</v>
      </c>
      <c r="FK113" s="9">
        <f t="shared" si="219"/>
        <v>43950</v>
      </c>
      <c r="FL113" s="9">
        <f t="shared" si="220"/>
        <v>10536</v>
      </c>
      <c r="FM113" s="9">
        <f t="shared" si="221"/>
        <v>975</v>
      </c>
      <c r="FN113" s="9">
        <v>101948</v>
      </c>
      <c r="FO113" s="9">
        <v>62866</v>
      </c>
      <c r="FP113" s="9">
        <v>268938</v>
      </c>
      <c r="FQ113" s="9">
        <f t="shared" si="222"/>
        <v>39082</v>
      </c>
      <c r="FR113" s="8" t="e">
        <v>#N/A</v>
      </c>
      <c r="FS113" s="8" t="e">
        <v>#N/A</v>
      </c>
      <c r="FT113" s="13" t="e">
        <f t="shared" si="275"/>
        <v>#N/A</v>
      </c>
      <c r="FU113" s="8" t="e">
        <v>#N/A</v>
      </c>
      <c r="FV113" s="8" t="e">
        <v>#N/A</v>
      </c>
      <c r="FW113" s="8" t="e">
        <v>#N/A</v>
      </c>
      <c r="FX113" s="13" t="e">
        <f t="shared" si="276"/>
        <v>#N/A</v>
      </c>
      <c r="FY113" s="13" t="e">
        <f t="shared" si="277"/>
        <v>#N/A</v>
      </c>
      <c r="FZ113" s="17" t="e">
        <v>#N/A</v>
      </c>
      <c r="GA113" s="17" t="e">
        <v>#N/A</v>
      </c>
      <c r="GB113" s="17" t="e">
        <v>#N/A</v>
      </c>
      <c r="GC113" s="17" t="e">
        <v>#N/A</v>
      </c>
      <c r="GD113" s="17" t="e">
        <v>#N/A</v>
      </c>
      <c r="GE113" s="13" t="e">
        <f t="shared" si="223"/>
        <v>#N/A</v>
      </c>
      <c r="GF113" s="13" t="e">
        <f t="shared" si="224"/>
        <v>#N/A</v>
      </c>
      <c r="GG113" s="13" t="e">
        <f t="shared" si="225"/>
        <v>#N/A</v>
      </c>
      <c r="GH113" s="13" t="e">
        <f t="shared" si="226"/>
        <v>#N/A</v>
      </c>
      <c r="GI113" s="13" t="e">
        <f t="shared" si="227"/>
        <v>#N/A</v>
      </c>
      <c r="GJ113" t="e">
        <v>#N/A</v>
      </c>
      <c r="GK113" s="8" t="e">
        <v>#N/A</v>
      </c>
      <c r="GL113" s="8" t="e">
        <v>#N/A</v>
      </c>
      <c r="GM113" s="8" t="e">
        <v>#N/A</v>
      </c>
      <c r="GN113" s="8" t="e">
        <v>#N/A</v>
      </c>
      <c r="GO113" s="8" t="e">
        <v>#N/A</v>
      </c>
      <c r="GP113" s="13" t="e">
        <f t="shared" si="278"/>
        <v>#N/A</v>
      </c>
      <c r="GQ113" s="13" t="e">
        <f t="shared" si="279"/>
        <v>#N/A</v>
      </c>
      <c r="GR113" s="13" t="e">
        <f t="shared" si="280"/>
        <v>#N/A</v>
      </c>
      <c r="GS113" s="13" t="e">
        <f t="shared" si="281"/>
        <v>#N/A</v>
      </c>
      <c r="GT113" s="13" t="e">
        <f t="shared" si="282"/>
        <v>#N/A</v>
      </c>
      <c r="GU113" s="21">
        <v>175727.541309336</v>
      </c>
      <c r="GV113" s="21">
        <f>GU113*VLOOKUP(H113,'R-CPI-U-RS'!$A$44:$O$54,15,FALSE)</f>
        <v>213429.58995684847</v>
      </c>
      <c r="GW113" s="9">
        <v>630</v>
      </c>
      <c r="GX113" s="9">
        <v>30</v>
      </c>
      <c r="GY113" s="9">
        <v>49</v>
      </c>
      <c r="GZ113" s="9">
        <v>936</v>
      </c>
      <c r="HA113" s="9">
        <f t="shared" si="228"/>
        <v>1015</v>
      </c>
      <c r="HB113" s="8" t="e">
        <v>#N/A</v>
      </c>
      <c r="HC113" s="8" t="e">
        <v>#N/A</v>
      </c>
      <c r="HD113" s="8" t="e">
        <v>#N/A</v>
      </c>
      <c r="HE113" s="8" t="e">
        <v>#N/A</v>
      </c>
      <c r="HF113" s="8" t="e">
        <v>#N/A</v>
      </c>
      <c r="HG113" s="13" t="e">
        <f t="shared" si="283"/>
        <v>#N/A</v>
      </c>
      <c r="HH113" s="13" t="e">
        <f t="shared" si="332"/>
        <v>#N/A</v>
      </c>
      <c r="HI113" s="13" t="e">
        <f t="shared" si="333"/>
        <v>#N/A</v>
      </c>
      <c r="HJ113" s="13" t="e">
        <f t="shared" si="334"/>
        <v>#N/A</v>
      </c>
      <c r="HK113" s="13" t="e">
        <f t="shared" si="335"/>
        <v>#N/A</v>
      </c>
      <c r="HL113" s="5" t="e">
        <v>#N/A</v>
      </c>
      <c r="HM113" s="5" t="e">
        <f>HL113*VLOOKUP(H113,'R-CPI-U-RS'!$A$44:$O$54,15,FALSE)</f>
        <v>#N/A</v>
      </c>
      <c r="HN113" s="17" t="e">
        <v>#N/A</v>
      </c>
      <c r="HO113" s="17" t="e">
        <v>#N/A</v>
      </c>
      <c r="HP113" s="17" t="e">
        <v>#N/A</v>
      </c>
      <c r="HQ113" s="17" t="e">
        <v>#N/A</v>
      </c>
      <c r="HR113" s="17" t="e">
        <v>#N/A</v>
      </c>
      <c r="HS113" s="17" t="e">
        <v>#N/A</v>
      </c>
      <c r="HT113" s="13" t="e">
        <f t="shared" si="284"/>
        <v>#N/A</v>
      </c>
      <c r="HU113" s="13" t="e">
        <f t="shared" si="285"/>
        <v>#N/A</v>
      </c>
      <c r="HV113" s="13" t="e">
        <f t="shared" si="286"/>
        <v>#N/A</v>
      </c>
      <c r="HW113" s="13" t="e">
        <f t="shared" si="287"/>
        <v>#N/A</v>
      </c>
      <c r="HX113" s="13" t="e">
        <f t="shared" si="288"/>
        <v>#N/A</v>
      </c>
      <c r="HY113" s="13" t="e">
        <f t="shared" si="289"/>
        <v>#N/A</v>
      </c>
      <c r="HZ113" s="13" t="e">
        <v>#N/A</v>
      </c>
      <c r="IA113" s="17" t="e">
        <v>#N/A</v>
      </c>
      <c r="IB113" s="17" t="e">
        <v>#N/A</v>
      </c>
      <c r="IC113" s="17" t="e">
        <v>#N/A</v>
      </c>
      <c r="ID113" s="17" t="e">
        <v>#N/A</v>
      </c>
      <c r="IE113" s="17" t="e">
        <v>#N/A</v>
      </c>
      <c r="IF113" s="17" t="e">
        <v>#N/A</v>
      </c>
      <c r="IG113" s="13" t="e">
        <f t="shared" si="290"/>
        <v>#N/A</v>
      </c>
      <c r="IH113" s="13" t="e">
        <f t="shared" si="291"/>
        <v>#N/A</v>
      </c>
      <c r="II113" s="13" t="e">
        <f t="shared" si="292"/>
        <v>#N/A</v>
      </c>
      <c r="IJ113" s="13" t="e">
        <f t="shared" si="293"/>
        <v>#N/A</v>
      </c>
      <c r="IK113" s="13" t="e">
        <f t="shared" si="294"/>
        <v>#N/A</v>
      </c>
      <c r="IL113" s="13" t="e">
        <f t="shared" si="295"/>
        <v>#N/A</v>
      </c>
      <c r="IM113" s="13" t="e">
        <v>#N/A</v>
      </c>
      <c r="IN113" s="17" t="e">
        <v>#N/A</v>
      </c>
      <c r="IO113" s="17" t="e">
        <v>#N/A</v>
      </c>
      <c r="IP113" s="17" t="e">
        <v>#N/A</v>
      </c>
      <c r="IQ113" s="17" t="e">
        <v>#N/A</v>
      </c>
      <c r="IR113" s="17" t="e">
        <v>#N/A</v>
      </c>
      <c r="IS113" s="17" t="e">
        <v>#N/A</v>
      </c>
      <c r="IT113" s="17" t="e">
        <v>#N/A</v>
      </c>
      <c r="IU113" s="13" t="e">
        <f t="shared" si="296"/>
        <v>#N/A</v>
      </c>
      <c r="IV113" s="13" t="e">
        <f t="shared" si="297"/>
        <v>#N/A</v>
      </c>
      <c r="IW113" s="13" t="e">
        <f t="shared" si="298"/>
        <v>#N/A</v>
      </c>
      <c r="IX113" s="13" t="e">
        <f t="shared" si="299"/>
        <v>#N/A</v>
      </c>
      <c r="IY113" s="13" t="e">
        <f t="shared" si="300"/>
        <v>#N/A</v>
      </c>
      <c r="IZ113" s="13" t="e">
        <f t="shared" si="301"/>
        <v>#N/A</v>
      </c>
      <c r="JA113" s="17" t="e">
        <v>#N/A</v>
      </c>
      <c r="JB113" s="17" t="e">
        <v>#N/A</v>
      </c>
      <c r="JC113" s="17" t="e">
        <v>#N/A</v>
      </c>
      <c r="JD113" s="17" t="e">
        <v>#N/A</v>
      </c>
      <c r="JE113" s="17" t="e">
        <v>#N/A</v>
      </c>
      <c r="JF113" s="17" t="e">
        <v>#N/A</v>
      </c>
      <c r="JG113" s="17" t="e">
        <v>#N/A</v>
      </c>
      <c r="JH113" s="13" t="e">
        <f t="shared" si="229"/>
        <v>#N/A</v>
      </c>
      <c r="JI113" s="13" t="e">
        <f t="shared" si="230"/>
        <v>#N/A</v>
      </c>
      <c r="JJ113" s="13" t="e">
        <f t="shared" si="231"/>
        <v>#N/A</v>
      </c>
      <c r="JK113" s="13" t="e">
        <f t="shared" si="232"/>
        <v>#N/A</v>
      </c>
      <c r="JL113" s="13" t="e">
        <f t="shared" si="233"/>
        <v>#N/A</v>
      </c>
      <c r="JM113" s="13" t="e">
        <f t="shared" si="234"/>
        <v>#N/A</v>
      </c>
      <c r="JN113" s="1">
        <v>49</v>
      </c>
      <c r="JO113" s="1">
        <v>28</v>
      </c>
      <c r="JP113" s="1">
        <v>5</v>
      </c>
      <c r="JQ113" s="1">
        <v>13</v>
      </c>
      <c r="JR113" s="1">
        <v>3</v>
      </c>
      <c r="JS113" s="1">
        <v>0</v>
      </c>
      <c r="JT113" s="11">
        <f t="shared" si="235"/>
        <v>0.5714285714285714</v>
      </c>
      <c r="JU113" s="11">
        <f t="shared" si="236"/>
        <v>0.10204081632653061</v>
      </c>
      <c r="JV113" s="11">
        <f t="shared" si="237"/>
        <v>0.26530612244897961</v>
      </c>
      <c r="JW113" s="11">
        <f t="shared" si="238"/>
        <v>6.1224489795918366E-2</v>
      </c>
      <c r="JX113" s="11">
        <f t="shared" si="239"/>
        <v>0</v>
      </c>
      <c r="JY113" s="29">
        <f>(JN113/J113)*100000</f>
        <v>6.466538303681836</v>
      </c>
      <c r="JZ113" s="9">
        <v>14049307</v>
      </c>
      <c r="KA113" s="9"/>
      <c r="KB113" s="9">
        <v>237460</v>
      </c>
      <c r="KC113" s="9"/>
      <c r="KD113" s="9"/>
      <c r="KE113" s="9"/>
      <c r="KF113" s="9"/>
      <c r="KG113" s="9">
        <v>9137</v>
      </c>
      <c r="KH113" s="9">
        <f t="shared" si="240"/>
        <v>0</v>
      </c>
      <c r="KI113" s="9">
        <f t="shared" si="241"/>
        <v>246597</v>
      </c>
      <c r="KJ113" s="9">
        <f t="shared" si="242"/>
        <v>14295904</v>
      </c>
      <c r="KK113" t="e">
        <v>#N/A</v>
      </c>
      <c r="KL113" s="8" t="e">
        <v>#N/A</v>
      </c>
      <c r="KM113" s="8" t="e">
        <v>#N/A</v>
      </c>
      <c r="KN113" s="8" t="e">
        <v>#N/A</v>
      </c>
      <c r="KO113" s="8" t="e">
        <v>#N/A</v>
      </c>
      <c r="KP113" s="8" t="e">
        <v>#N/A</v>
      </c>
      <c r="KQ113" s="8" t="e">
        <v>#N/A</v>
      </c>
      <c r="KR113" s="8" t="e">
        <v>#N/A</v>
      </c>
      <c r="KS113" s="8" t="e">
        <v>#N/A</v>
      </c>
      <c r="KT113" s="13" t="e">
        <f t="shared" si="302"/>
        <v>#N/A</v>
      </c>
      <c r="KU113" s="13" t="e">
        <f t="shared" si="303"/>
        <v>#N/A</v>
      </c>
      <c r="KV113" s="13" t="e">
        <f t="shared" si="304"/>
        <v>#N/A</v>
      </c>
      <c r="KW113" s="13" t="e">
        <f t="shared" si="305"/>
        <v>#N/A</v>
      </c>
      <c r="KX113" s="17" t="e">
        <v>#N/A</v>
      </c>
      <c r="KY113" s="15" t="e">
        <f t="shared" si="306"/>
        <v>#N/A</v>
      </c>
      <c r="KZ113" s="8" t="e">
        <v>#N/A</v>
      </c>
      <c r="LA113" s="8" t="e">
        <v>#N/A</v>
      </c>
      <c r="LB113" s="8" t="e">
        <v>#N/A</v>
      </c>
      <c r="LC113" s="8" t="e">
        <v>#N/A</v>
      </c>
      <c r="LD113" s="8" t="e">
        <v>#N/A</v>
      </c>
      <c r="LE113" s="8" t="e">
        <v>#N/A</v>
      </c>
      <c r="LF113" s="13" t="e">
        <f t="shared" si="307"/>
        <v>#N/A</v>
      </c>
      <c r="LG113" s="13" t="e">
        <f t="shared" si="308"/>
        <v>#N/A</v>
      </c>
      <c r="LH113" s="13" t="e">
        <f t="shared" si="309"/>
        <v>#N/A</v>
      </c>
      <c r="LI113" s="13" t="e">
        <f t="shared" si="310"/>
        <v>#N/A</v>
      </c>
      <c r="LJ113" s="13" t="e">
        <f t="shared" si="311"/>
        <v>#N/A</v>
      </c>
      <c r="LK113" s="17" t="e">
        <v>#N/A</v>
      </c>
      <c r="LL113" s="17" t="e">
        <v>#N/A</v>
      </c>
      <c r="LM113" s="13" t="e">
        <f t="shared" si="348"/>
        <v>#N/A</v>
      </c>
      <c r="LN113" s="27" t="e">
        <v>#N/A</v>
      </c>
      <c r="LO113" s="27" t="e">
        <v>#N/A</v>
      </c>
      <c r="LP113" s="27" t="e">
        <v>#N/A</v>
      </c>
      <c r="LQ113" s="27" t="e">
        <v>#N/A</v>
      </c>
      <c r="LR113" s="27" t="e">
        <v>#N/A</v>
      </c>
      <c r="LS113" s="11" t="e">
        <f t="shared" si="312"/>
        <v>#N/A</v>
      </c>
      <c r="LT113" s="11" t="e">
        <f t="shared" si="313"/>
        <v>#N/A</v>
      </c>
      <c r="LU113" s="11" t="e">
        <f t="shared" si="314"/>
        <v>#N/A</v>
      </c>
      <c r="LV113" s="11" t="e">
        <f t="shared" si="315"/>
        <v>#N/A</v>
      </c>
      <c r="LW113" s="11" t="e">
        <f t="shared" si="316"/>
        <v>#N/A</v>
      </c>
      <c r="LX113" s="25">
        <v>656.93956738409997</v>
      </c>
      <c r="LY113" s="25">
        <v>276.98242842270002</v>
      </c>
      <c r="LZ113" s="25">
        <v>379.95713896140001</v>
      </c>
      <c r="MA113" s="25">
        <v>1156.0317534595499</v>
      </c>
      <c r="MB113" s="22">
        <v>0.42162543127921198</v>
      </c>
      <c r="MC113" s="22">
        <v>0.91879838249875201</v>
      </c>
      <c r="MD113" s="1">
        <v>357</v>
      </c>
      <c r="ME113" s="1">
        <v>240</v>
      </c>
      <c r="MF113" s="1">
        <v>117</v>
      </c>
      <c r="MG113" s="1">
        <v>0</v>
      </c>
      <c r="MH113" s="1">
        <v>0</v>
      </c>
      <c r="MI113" s="1">
        <v>0</v>
      </c>
      <c r="MJ113" s="11">
        <f t="shared" si="243"/>
        <v>0.67226890756302526</v>
      </c>
      <c r="MK113" s="11">
        <f t="shared" si="244"/>
        <v>0.32773109243697479</v>
      </c>
      <c r="ML113" s="11">
        <f t="shared" si="245"/>
        <v>0</v>
      </c>
      <c r="MM113" s="11">
        <f t="shared" si="246"/>
        <v>0</v>
      </c>
      <c r="MN113" s="11">
        <f t="shared" si="247"/>
        <v>0</v>
      </c>
      <c r="MO113" s="26" t="e">
        <v>#N/A</v>
      </c>
      <c r="MP113" s="26" t="e">
        <v>#N/A</v>
      </c>
      <c r="MQ113" s="26" t="e">
        <v>#N/A</v>
      </c>
      <c r="MR113" s="26" t="e">
        <v>#N/A</v>
      </c>
      <c r="MS113" s="9">
        <v>110256.72463629401</v>
      </c>
      <c r="MT113" s="9">
        <v>577227.09000056796</v>
      </c>
      <c r="MU113" s="9">
        <v>6759.0396000000001</v>
      </c>
      <c r="MV113" s="9">
        <v>712751.47380100202</v>
      </c>
      <c r="MW113" s="9">
        <v>1406994.3280378601</v>
      </c>
      <c r="MX113" s="13">
        <v>5.8499999999999996E-2</v>
      </c>
      <c r="MY113" s="13">
        <v>0.10649999999999998</v>
      </c>
      <c r="MZ113" s="13">
        <v>0.14749999999999999</v>
      </c>
      <c r="NA113" s="13">
        <v>9.1499999999999998E-2</v>
      </c>
      <c r="NB113" s="13">
        <v>0.33500000000000002</v>
      </c>
      <c r="NC113" s="8">
        <v>1544</v>
      </c>
      <c r="ND113" s="8">
        <v>1796</v>
      </c>
      <c r="NE113" s="8">
        <v>564</v>
      </c>
      <c r="NF113" s="8">
        <v>679</v>
      </c>
      <c r="NG113" s="8">
        <v>3206</v>
      </c>
      <c r="NH113" s="38">
        <f t="shared" si="248"/>
        <v>0.19822827063807935</v>
      </c>
      <c r="NI113" s="38">
        <f t="shared" si="249"/>
        <v>0.23058158942097831</v>
      </c>
      <c r="NJ113" s="38">
        <f t="shared" si="250"/>
        <v>7.2409808704583384E-2</v>
      </c>
      <c r="NK113" s="38">
        <f t="shared" si="251"/>
        <v>8.7174220053922197E-2</v>
      </c>
      <c r="NL113" s="38">
        <f t="shared" si="252"/>
        <v>0.41160611118243678</v>
      </c>
      <c r="NM113" s="8" t="e">
        <v>#N/A</v>
      </c>
      <c r="NN113" s="8" t="e">
        <v>#N/A</v>
      </c>
      <c r="NO113" s="11" t="e">
        <f t="shared" si="253"/>
        <v>#N/A</v>
      </c>
      <c r="NP113" s="13">
        <v>0.21199999999999999</v>
      </c>
      <c r="NQ113" s="13">
        <v>0.23300000000000001</v>
      </c>
      <c r="NR113" s="13" t="e">
        <v>#N/A</v>
      </c>
      <c r="NS113" s="9">
        <v>815</v>
      </c>
      <c r="NT113" s="39">
        <v>110.00135</v>
      </c>
      <c r="NU113" s="8">
        <v>2182</v>
      </c>
      <c r="NV113" s="16">
        <v>294.16126000000003</v>
      </c>
      <c r="NW113" s="8" t="e">
        <v>#N/A</v>
      </c>
      <c r="NX113" s="25" t="e">
        <v>#N/A</v>
      </c>
      <c r="NY113" s="39" t="e">
        <v>#N/A</v>
      </c>
    </row>
    <row r="114" spans="1:389" x14ac:dyDescent="0.25">
      <c r="A114" s="3" t="s">
        <v>54</v>
      </c>
      <c r="B114" s="3" t="s">
        <v>9</v>
      </c>
      <c r="C114" s="3" t="s">
        <v>85</v>
      </c>
      <c r="D114" s="3" t="s">
        <v>101</v>
      </c>
      <c r="E114" s="3" t="s">
        <v>32</v>
      </c>
      <c r="F114" s="3" t="s">
        <v>33</v>
      </c>
      <c r="G114" s="3">
        <v>36055</v>
      </c>
      <c r="H114" s="3">
        <v>2021</v>
      </c>
      <c r="I114" s="3" t="str">
        <f t="shared" si="216"/>
        <v>Sum of 2021</v>
      </c>
      <c r="J114" s="8">
        <v>756089</v>
      </c>
      <c r="K114" s="8">
        <v>755160</v>
      </c>
      <c r="L114" s="8">
        <v>154933</v>
      </c>
      <c r="M114" s="8">
        <v>177297</v>
      </c>
      <c r="N114" s="8">
        <v>285109</v>
      </c>
      <c r="O114" s="8">
        <v>137821</v>
      </c>
      <c r="P114" s="13">
        <f t="shared" si="254"/>
        <v>0.20516579267969701</v>
      </c>
      <c r="Q114" s="13">
        <f t="shared" si="255"/>
        <v>0.23478070872397902</v>
      </c>
      <c r="R114" s="13">
        <f t="shared" si="256"/>
        <v>0.37754780443879443</v>
      </c>
      <c r="S114" s="13">
        <f t="shared" si="257"/>
        <v>0.18250569415752954</v>
      </c>
      <c r="T114" s="15">
        <v>39.4</v>
      </c>
      <c r="U114" s="15">
        <v>38.299999999999997</v>
      </c>
      <c r="V114" s="15">
        <v>40.700000000000003</v>
      </c>
      <c r="W114" s="17">
        <v>516454</v>
      </c>
      <c r="X114" s="17">
        <v>104338</v>
      </c>
      <c r="Y114" s="17">
        <v>26136</v>
      </c>
      <c r="Z114" s="17">
        <v>3050</v>
      </c>
      <c r="AA114" s="17">
        <v>32944</v>
      </c>
      <c r="AB114" s="17">
        <v>72238</v>
      </c>
      <c r="AC114" s="17">
        <v>238706</v>
      </c>
      <c r="AD114" s="13">
        <f t="shared" si="349"/>
        <v>0.68390010064092377</v>
      </c>
      <c r="AE114" s="13">
        <f t="shared" si="350"/>
        <v>0.13816674612002755</v>
      </c>
      <c r="AF114" s="13">
        <f t="shared" si="351"/>
        <v>3.4609883998093116E-2</v>
      </c>
      <c r="AG114" s="13">
        <f t="shared" si="352"/>
        <v>4.0388791779225591E-3</v>
      </c>
      <c r="AH114" s="13">
        <f t="shared" si="353"/>
        <v>4.3625192012288788E-2</v>
      </c>
      <c r="AI114" s="13">
        <f t="shared" si="354"/>
        <v>9.5659198050744215E-2</v>
      </c>
      <c r="AJ114" s="13">
        <f t="shared" si="355"/>
        <v>0.31609989935907623</v>
      </c>
      <c r="AK114" s="17">
        <v>318883</v>
      </c>
      <c r="AL114" s="17">
        <v>105646</v>
      </c>
      <c r="AM114" s="17">
        <v>112820</v>
      </c>
      <c r="AN114" s="17">
        <v>49076</v>
      </c>
      <c r="AO114" s="17">
        <v>51341</v>
      </c>
      <c r="AP114" s="13">
        <f t="shared" si="258"/>
        <v>0.33130019474227224</v>
      </c>
      <c r="AQ114" s="13">
        <f t="shared" si="317"/>
        <v>0.35379747430875902</v>
      </c>
      <c r="AR114" s="13">
        <f t="shared" si="318"/>
        <v>0.15389970616182111</v>
      </c>
      <c r="AS114" s="13">
        <f t="shared" si="319"/>
        <v>0.16100262478714764</v>
      </c>
      <c r="AT114" s="19">
        <v>2.2799999999999998</v>
      </c>
      <c r="AU114" s="17">
        <v>715736</v>
      </c>
      <c r="AV114" s="17">
        <v>624401</v>
      </c>
      <c r="AW114" s="17">
        <v>39786</v>
      </c>
      <c r="AX114" s="17">
        <v>30390</v>
      </c>
      <c r="AY114" s="17">
        <v>14073</v>
      </c>
      <c r="AZ114" s="17">
        <v>7086</v>
      </c>
      <c r="BA114" s="13">
        <f t="shared" si="320"/>
        <v>0.87239009914270071</v>
      </c>
      <c r="BB114" s="13">
        <f t="shared" si="321"/>
        <v>5.5587535068796316E-2</v>
      </c>
      <c r="BC114" s="13">
        <f t="shared" si="322"/>
        <v>4.2459789643108634E-2</v>
      </c>
      <c r="BD114" s="13">
        <f t="shared" si="323"/>
        <v>1.9662277711334906E-2</v>
      </c>
      <c r="BE114" s="13">
        <f t="shared" si="324"/>
        <v>9.9002984340594864E-3</v>
      </c>
      <c r="BF114" s="13">
        <f t="shared" si="210"/>
        <v>0.12760990085729934</v>
      </c>
      <c r="BG114" s="17">
        <v>747423</v>
      </c>
      <c r="BH114" s="17">
        <v>650932</v>
      </c>
      <c r="BI114" s="17">
        <v>58953</v>
      </c>
      <c r="BJ114" s="17">
        <v>20992</v>
      </c>
      <c r="BK114" s="17">
        <v>13580</v>
      </c>
      <c r="BL114" s="17">
        <v>2966</v>
      </c>
      <c r="BM114" s="13">
        <f t="shared" si="259"/>
        <v>0.8709017517523544</v>
      </c>
      <c r="BN114" s="13">
        <f t="shared" si="325"/>
        <v>7.887501454999378E-2</v>
      </c>
      <c r="BO114" s="13">
        <f t="shared" si="326"/>
        <v>2.8085836266745871E-2</v>
      </c>
      <c r="BP114" s="13">
        <f t="shared" si="327"/>
        <v>1.8169095679421158E-2</v>
      </c>
      <c r="BQ114" s="13">
        <f t="shared" si="328"/>
        <v>3.9683017514847681E-3</v>
      </c>
      <c r="BR114" s="13">
        <f t="shared" si="217"/>
        <v>0.12909824824764557</v>
      </c>
      <c r="BS114" s="17">
        <v>555675</v>
      </c>
      <c r="BT114" s="17">
        <v>112422</v>
      </c>
      <c r="BU114" s="17">
        <v>22501</v>
      </c>
      <c r="BV114" s="17">
        <v>64562</v>
      </c>
      <c r="BW114" s="13">
        <f t="shared" si="260"/>
        <v>0.73583743842364535</v>
      </c>
      <c r="BX114" s="13">
        <f t="shared" si="329"/>
        <v>0.14887176227554424</v>
      </c>
      <c r="BY114" s="13">
        <f t="shared" si="330"/>
        <v>2.97963345516182E-2</v>
      </c>
      <c r="BZ114" s="13">
        <f t="shared" si="331"/>
        <v>8.5494464749192228E-2</v>
      </c>
      <c r="CA114" s="13">
        <f t="shared" si="261"/>
        <v>0.26416256157635465</v>
      </c>
      <c r="CB114" s="8">
        <v>729719</v>
      </c>
      <c r="CC114" s="8">
        <v>97275</v>
      </c>
      <c r="CD114" s="13">
        <f t="shared" si="262"/>
        <v>0.13330473785114544</v>
      </c>
      <c r="CE114" s="8">
        <v>152435</v>
      </c>
      <c r="CF114" s="8">
        <v>27918</v>
      </c>
      <c r="CG114" s="13">
        <f t="shared" si="263"/>
        <v>0.18314691507855807</v>
      </c>
      <c r="CH114" s="5">
        <v>65957</v>
      </c>
      <c r="CI114" s="5">
        <f>CH114*VLOOKUP(H114,'R-CPI-U-RS'!$A$44:$O$54,15,FALSE)</f>
        <v>76415.612474949899</v>
      </c>
      <c r="CJ114" s="5">
        <v>53343149</v>
      </c>
      <c r="CK114" s="5">
        <v>48722466</v>
      </c>
      <c r="CL114" s="9">
        <v>17417</v>
      </c>
      <c r="CM114" s="9">
        <v>9380</v>
      </c>
      <c r="CN114" s="9">
        <v>3103</v>
      </c>
      <c r="CO114" s="9">
        <v>2257</v>
      </c>
      <c r="CP114" s="9">
        <v>1664</v>
      </c>
      <c r="CQ114" s="9">
        <v>525</v>
      </c>
      <c r="CR114" s="9">
        <v>334</v>
      </c>
      <c r="CS114" s="9">
        <v>172</v>
      </c>
      <c r="CT114" s="20">
        <v>17906689000</v>
      </c>
      <c r="CU114" s="20">
        <f>CT114*VLOOKUP(H114,'R-CPI-U-RS'!$A$44:$P$54,16,FALSE)</f>
        <v>20153996412.07415</v>
      </c>
      <c r="CV114" s="9">
        <v>1465</v>
      </c>
      <c r="CW114" s="9">
        <v>619504</v>
      </c>
      <c r="CX114" s="9">
        <v>59256</v>
      </c>
      <c r="CY114" s="9">
        <v>25558</v>
      </c>
      <c r="CZ114" s="9">
        <v>23592</v>
      </c>
      <c r="DA114" s="11">
        <f t="shared" si="264"/>
        <v>0.85107224794274017</v>
      </c>
      <c r="DB114" s="11">
        <f t="shared" si="265"/>
        <v>8.1405668283166879E-2</v>
      </c>
      <c r="DC114" s="11">
        <f t="shared" si="266"/>
        <v>3.5111483562528335E-2</v>
      </c>
      <c r="DD114" s="11">
        <f t="shared" si="267"/>
        <v>3.2410600211564618E-2</v>
      </c>
      <c r="DE114" s="9">
        <v>330520</v>
      </c>
      <c r="DF114" s="9">
        <v>348687</v>
      </c>
      <c r="DG114" s="9">
        <v>329</v>
      </c>
      <c r="DH114" s="9">
        <v>66</v>
      </c>
      <c r="DI114" s="9">
        <v>1057</v>
      </c>
      <c r="DJ114" s="9">
        <v>13609</v>
      </c>
      <c r="DK114" s="9">
        <v>34735</v>
      </c>
      <c r="DL114" s="9">
        <v>14901</v>
      </c>
      <c r="DM114" s="9">
        <v>39382</v>
      </c>
      <c r="DN114" s="9">
        <v>8019</v>
      </c>
      <c r="DO114" s="9">
        <v>8474</v>
      </c>
      <c r="DP114" s="9">
        <v>12164</v>
      </c>
      <c r="DQ114" s="9">
        <v>6033</v>
      </c>
      <c r="DR114" s="9">
        <v>24280</v>
      </c>
      <c r="DS114" s="9">
        <v>11268</v>
      </c>
      <c r="DT114" s="9">
        <v>21897</v>
      </c>
      <c r="DU114" s="9">
        <v>28779</v>
      </c>
      <c r="DV114" s="9">
        <v>68273</v>
      </c>
      <c r="DW114" s="9">
        <v>4000</v>
      </c>
      <c r="DX114" s="9">
        <v>23441</v>
      </c>
      <c r="DY114" s="9">
        <v>9775</v>
      </c>
      <c r="DZ114" s="9">
        <v>38</v>
      </c>
      <c r="EA114" s="9">
        <f t="shared" si="336"/>
        <v>48739</v>
      </c>
      <c r="EB114" s="9">
        <f t="shared" si="337"/>
        <v>18197</v>
      </c>
      <c r="EC114" s="9">
        <f t="shared" si="338"/>
        <v>57445</v>
      </c>
      <c r="ED114" s="9">
        <f t="shared" si="339"/>
        <v>97052</v>
      </c>
      <c r="EE114" s="9">
        <f t="shared" si="340"/>
        <v>63359</v>
      </c>
      <c r="EF114" s="9">
        <f t="shared" si="341"/>
        <v>45728</v>
      </c>
      <c r="EG114" s="11">
        <f t="shared" si="342"/>
        <v>0.1474615756988987</v>
      </c>
      <c r="EH114" s="11">
        <f t="shared" si="343"/>
        <v>5.5055669853564082E-2</v>
      </c>
      <c r="EI114" s="11">
        <f t="shared" si="344"/>
        <v>0.17380188793416435</v>
      </c>
      <c r="EJ114" s="11">
        <f t="shared" si="345"/>
        <v>0.29363427326636815</v>
      </c>
      <c r="EK114" s="11">
        <f t="shared" si="346"/>
        <v>0.19169490499818467</v>
      </c>
      <c r="EL114" s="11">
        <f t="shared" si="347"/>
        <v>0.13835168824882005</v>
      </c>
      <c r="EM114" s="9">
        <v>618384</v>
      </c>
      <c r="EN114" s="9">
        <v>395823</v>
      </c>
      <c r="EO114" s="14">
        <f t="shared" si="268"/>
        <v>0.64009256384382518</v>
      </c>
      <c r="EP114" s="9">
        <v>367534</v>
      </c>
      <c r="EQ114" s="9">
        <v>348687</v>
      </c>
      <c r="ER114" s="11">
        <f t="shared" si="218"/>
        <v>5.1279609505515134E-2</v>
      </c>
      <c r="ES114" s="9">
        <v>49253</v>
      </c>
      <c r="ET114" s="9">
        <v>527832</v>
      </c>
      <c r="EU114" s="9">
        <v>44916</v>
      </c>
      <c r="EV114" s="9">
        <v>125682</v>
      </c>
      <c r="EW114" s="9">
        <v>143787</v>
      </c>
      <c r="EX114" s="9">
        <v>94426</v>
      </c>
      <c r="EY114" s="9">
        <v>119021</v>
      </c>
      <c r="EZ114" s="13">
        <f t="shared" si="269"/>
        <v>8.5095257581957892E-2</v>
      </c>
      <c r="FA114" s="13">
        <f t="shared" si="270"/>
        <v>0.23810985313508845</v>
      </c>
      <c r="FB114" s="13">
        <f t="shared" si="271"/>
        <v>0.27241053971718276</v>
      </c>
      <c r="FC114" s="13">
        <f t="shared" si="272"/>
        <v>0.17889404204368056</v>
      </c>
      <c r="FD114" s="13">
        <f t="shared" si="273"/>
        <v>0.22549030752209037</v>
      </c>
      <c r="FE114" s="13">
        <f t="shared" si="274"/>
        <v>0.40438434956577096</v>
      </c>
      <c r="FF114" s="9">
        <v>378</v>
      </c>
      <c r="FG114" s="9">
        <v>43674</v>
      </c>
      <c r="FH114" s="9">
        <v>333</v>
      </c>
      <c r="FI114" s="9">
        <v>8721</v>
      </c>
      <c r="FJ114" s="9">
        <v>914</v>
      </c>
      <c r="FK114" s="9">
        <f t="shared" si="219"/>
        <v>44052</v>
      </c>
      <c r="FL114" s="9">
        <f t="shared" si="220"/>
        <v>9054</v>
      </c>
      <c r="FM114" s="9">
        <f t="shared" si="221"/>
        <v>914</v>
      </c>
      <c r="FN114" s="9">
        <v>105399</v>
      </c>
      <c r="FO114" s="9">
        <v>66397</v>
      </c>
      <c r="FP114" s="9">
        <v>267114</v>
      </c>
      <c r="FQ114" s="9">
        <f t="shared" si="222"/>
        <v>39002</v>
      </c>
      <c r="FR114" s="8">
        <v>338016</v>
      </c>
      <c r="FS114" s="8">
        <v>19133</v>
      </c>
      <c r="FT114" s="13">
        <f t="shared" si="275"/>
        <v>5.6603829404525227E-2</v>
      </c>
      <c r="FU114" s="8">
        <v>318883</v>
      </c>
      <c r="FV114" s="8">
        <v>206754</v>
      </c>
      <c r="FW114" s="8">
        <v>112129</v>
      </c>
      <c r="FX114" s="13">
        <f t="shared" si="276"/>
        <v>0.64836946466258782</v>
      </c>
      <c r="FY114" s="13">
        <f t="shared" si="277"/>
        <v>0.35163053533741218</v>
      </c>
      <c r="FZ114" s="17">
        <v>38647</v>
      </c>
      <c r="GA114" s="17">
        <v>57788</v>
      </c>
      <c r="GB114" s="17">
        <v>90225</v>
      </c>
      <c r="GC114" s="17">
        <v>63190</v>
      </c>
      <c r="GD114" s="17">
        <v>88166</v>
      </c>
      <c r="GE114" s="13">
        <f t="shared" si="223"/>
        <v>0.11433482438701127</v>
      </c>
      <c r="GF114" s="13">
        <f t="shared" si="224"/>
        <v>0.17096232131023384</v>
      </c>
      <c r="GG114" s="13">
        <f t="shared" si="225"/>
        <v>0.26692523430843512</v>
      </c>
      <c r="GH114" s="13">
        <f t="shared" si="226"/>
        <v>0.18694381331061252</v>
      </c>
      <c r="GI114" s="13">
        <f t="shared" si="227"/>
        <v>0.26083380668370726</v>
      </c>
      <c r="GJ114">
        <v>1964</v>
      </c>
      <c r="GK114" s="8">
        <v>238099</v>
      </c>
      <c r="GL114" s="8">
        <v>41712</v>
      </c>
      <c r="GM114" s="8">
        <v>29859</v>
      </c>
      <c r="GN114" s="8">
        <v>26451</v>
      </c>
      <c r="GO114" s="8">
        <v>1895</v>
      </c>
      <c r="GP114" s="13">
        <f t="shared" si="278"/>
        <v>0.70440156678973775</v>
      </c>
      <c r="GQ114" s="13">
        <f t="shared" si="279"/>
        <v>0.12340244248792956</v>
      </c>
      <c r="GR114" s="13">
        <f t="shared" si="280"/>
        <v>8.8336055097983521E-2</v>
      </c>
      <c r="GS114" s="13">
        <f t="shared" si="281"/>
        <v>7.8253692132916788E-2</v>
      </c>
      <c r="GT114" s="13">
        <f t="shared" si="282"/>
        <v>5.6062434914323578E-3</v>
      </c>
      <c r="GU114" s="21">
        <v>208490.41878825301</v>
      </c>
      <c r="GV114" s="21">
        <f>GU114*VLOOKUP(H114,'R-CPI-U-RS'!$A$44:$O$54,15,FALSE)</f>
        <v>241550.14701795345</v>
      </c>
      <c r="GW114" s="9">
        <v>623</v>
      </c>
      <c r="GX114" s="9">
        <v>8</v>
      </c>
      <c r="GY114" s="9">
        <v>9</v>
      </c>
      <c r="GZ114" s="9">
        <v>427</v>
      </c>
      <c r="HA114" s="9">
        <f t="shared" si="228"/>
        <v>444</v>
      </c>
      <c r="HB114" s="8">
        <v>32901</v>
      </c>
      <c r="HC114" s="8">
        <v>112180</v>
      </c>
      <c r="HD114" s="8">
        <v>96878</v>
      </c>
      <c r="HE114" s="8">
        <v>73834</v>
      </c>
      <c r="HF114" s="8">
        <v>3090</v>
      </c>
      <c r="HG114" s="13">
        <f t="shared" si="283"/>
        <v>0.10317577293239213</v>
      </c>
      <c r="HH114" s="13">
        <f t="shared" si="332"/>
        <v>0.35179046860447249</v>
      </c>
      <c r="HI114" s="13">
        <f t="shared" si="333"/>
        <v>0.30380421659354684</v>
      </c>
      <c r="HJ114" s="13">
        <f t="shared" si="334"/>
        <v>0.23153946745358014</v>
      </c>
      <c r="HK114" s="13">
        <f t="shared" si="335"/>
        <v>9.6900744160083787E-3</v>
      </c>
      <c r="HL114" s="5">
        <v>1055</v>
      </c>
      <c r="HM114" s="5">
        <f>HL114*VLOOKUP(H114,'R-CPI-U-RS'!$A$44:$O$54,15,FALSE)</f>
        <v>1222.2883266533065</v>
      </c>
      <c r="HN114" s="17">
        <v>48703</v>
      </c>
      <c r="HO114" s="17">
        <v>80383</v>
      </c>
      <c r="HP114" s="17">
        <v>37809</v>
      </c>
      <c r="HQ114" s="17">
        <v>16954</v>
      </c>
      <c r="HR114" s="17">
        <v>21685</v>
      </c>
      <c r="HS114" s="17">
        <v>1220</v>
      </c>
      <c r="HT114" s="13">
        <f t="shared" si="284"/>
        <v>0.23556013426584249</v>
      </c>
      <c r="HU114" s="13">
        <f t="shared" si="285"/>
        <v>0.38878570668523948</v>
      </c>
      <c r="HV114" s="13">
        <f t="shared" si="286"/>
        <v>0.18286949708349051</v>
      </c>
      <c r="HW114" s="13">
        <f t="shared" si="287"/>
        <v>8.2000831906516927E-2</v>
      </c>
      <c r="HX114" s="13">
        <f t="shared" si="288"/>
        <v>0.10488309778770906</v>
      </c>
      <c r="HY114" s="13">
        <f t="shared" si="289"/>
        <v>5.9007322712015245E-3</v>
      </c>
      <c r="HZ114" s="13">
        <v>0.16399999999999998</v>
      </c>
      <c r="IA114" s="17">
        <v>2936</v>
      </c>
      <c r="IB114" s="17">
        <v>23053</v>
      </c>
      <c r="IC114" s="17">
        <v>23021</v>
      </c>
      <c r="ID114" s="17">
        <v>17765</v>
      </c>
      <c r="IE114" s="17">
        <v>38808</v>
      </c>
      <c r="IF114" s="17">
        <v>6546</v>
      </c>
      <c r="IG114" s="13">
        <f t="shared" si="290"/>
        <v>2.6184127210623478E-2</v>
      </c>
      <c r="IH114" s="13">
        <f t="shared" si="291"/>
        <v>0.20559355742047106</v>
      </c>
      <c r="II114" s="13">
        <f t="shared" si="292"/>
        <v>0.20530817183779396</v>
      </c>
      <c r="IJ114" s="13">
        <f t="shared" si="293"/>
        <v>0.15843358988308109</v>
      </c>
      <c r="IK114" s="13">
        <f t="shared" si="294"/>
        <v>0.3461013653916471</v>
      </c>
      <c r="IL114" s="13">
        <f t="shared" si="295"/>
        <v>5.8379188256383274E-2</v>
      </c>
      <c r="IM114" s="13">
        <v>0.317</v>
      </c>
      <c r="IN114" s="17">
        <v>378582</v>
      </c>
      <c r="IO114" s="17">
        <v>269422</v>
      </c>
      <c r="IP114" s="17">
        <v>28895</v>
      </c>
      <c r="IQ114" s="17">
        <v>6792</v>
      </c>
      <c r="IR114" s="17">
        <v>8416</v>
      </c>
      <c r="IS114" s="17">
        <v>4511</v>
      </c>
      <c r="IT114" s="17">
        <v>60546</v>
      </c>
      <c r="IU114" s="13">
        <f t="shared" si="296"/>
        <v>0.71166088192254251</v>
      </c>
      <c r="IV114" s="13">
        <f t="shared" si="297"/>
        <v>7.6324283774717228E-2</v>
      </c>
      <c r="IW114" s="13">
        <f t="shared" si="298"/>
        <v>1.7940631091811023E-2</v>
      </c>
      <c r="IX114" s="13">
        <f t="shared" si="299"/>
        <v>2.2230322624953114E-2</v>
      </c>
      <c r="IY114" s="13">
        <f t="shared" si="300"/>
        <v>1.1915516321431023E-2</v>
      </c>
      <c r="IZ114" s="13">
        <f t="shared" si="301"/>
        <v>0.15992836426454507</v>
      </c>
      <c r="JA114" s="17">
        <v>378582</v>
      </c>
      <c r="JB114" s="17">
        <v>269422</v>
      </c>
      <c r="JC114" s="17">
        <v>28895</v>
      </c>
      <c r="JD114" s="17">
        <v>6792</v>
      </c>
      <c r="JE114" s="17">
        <v>9739</v>
      </c>
      <c r="JF114" s="17">
        <v>3188</v>
      </c>
      <c r="JG114" s="17">
        <v>60546</v>
      </c>
      <c r="JH114" s="13">
        <f t="shared" si="229"/>
        <v>0.71166088192254251</v>
      </c>
      <c r="JI114" s="13">
        <f t="shared" si="230"/>
        <v>7.6324283774717228E-2</v>
      </c>
      <c r="JJ114" s="13">
        <f t="shared" si="231"/>
        <v>1.7940631091811023E-2</v>
      </c>
      <c r="JK114" s="13">
        <f t="shared" si="232"/>
        <v>2.5724942020486974E-2</v>
      </c>
      <c r="JL114" s="13">
        <f t="shared" si="233"/>
        <v>8.4208969258971634E-3</v>
      </c>
      <c r="JM114" s="13">
        <f t="shared" si="234"/>
        <v>0.15992836426454507</v>
      </c>
      <c r="JN114" s="1">
        <v>56</v>
      </c>
      <c r="JO114" s="1">
        <v>33</v>
      </c>
      <c r="JP114" s="1">
        <v>8</v>
      </c>
      <c r="JQ114" s="1">
        <v>12</v>
      </c>
      <c r="JR114" s="1">
        <v>2</v>
      </c>
      <c r="JS114" s="1">
        <v>0</v>
      </c>
      <c r="JT114" s="11">
        <f t="shared" si="235"/>
        <v>0.5892857142857143</v>
      </c>
      <c r="JU114" s="11">
        <f t="shared" si="236"/>
        <v>0.14285714285714285</v>
      </c>
      <c r="JV114" s="11">
        <f t="shared" si="237"/>
        <v>0.21428571428571427</v>
      </c>
      <c r="JW114" s="11">
        <f t="shared" si="238"/>
        <v>3.5714285714285712E-2</v>
      </c>
      <c r="JX114" s="11">
        <f t="shared" si="239"/>
        <v>0</v>
      </c>
      <c r="JY114" s="29">
        <f>(JN114/J114)*100000</f>
        <v>7.4065354739984315</v>
      </c>
      <c r="JZ114" s="9">
        <v>7337039</v>
      </c>
      <c r="KA114" s="9"/>
      <c r="KB114" s="9">
        <v>121505</v>
      </c>
      <c r="KC114" s="9"/>
      <c r="KD114" s="9"/>
      <c r="KE114" s="9"/>
      <c r="KF114" s="9"/>
      <c r="KG114" s="9">
        <v>10215</v>
      </c>
      <c r="KH114" s="9">
        <f t="shared" si="240"/>
        <v>0</v>
      </c>
      <c r="KI114" s="9">
        <f t="shared" si="241"/>
        <v>131720</v>
      </c>
      <c r="KJ114" s="9">
        <f t="shared" si="242"/>
        <v>7468759</v>
      </c>
      <c r="KK114" t="e">
        <v>#N/A</v>
      </c>
      <c r="KL114" s="8" t="e">
        <v>#N/A</v>
      </c>
      <c r="KM114" s="8" t="e">
        <v>#N/A</v>
      </c>
      <c r="KN114" s="8" t="e">
        <v>#N/A</v>
      </c>
      <c r="KO114" s="8">
        <v>300847</v>
      </c>
      <c r="KP114" s="8">
        <v>99083</v>
      </c>
      <c r="KQ114" s="8">
        <v>149566</v>
      </c>
      <c r="KR114" s="8">
        <v>42612</v>
      </c>
      <c r="KS114" s="8">
        <v>9586</v>
      </c>
      <c r="KT114" s="13">
        <f t="shared" si="302"/>
        <v>0.32934681083740242</v>
      </c>
      <c r="KU114" s="13">
        <f t="shared" si="303"/>
        <v>0.49714971397421281</v>
      </c>
      <c r="KV114" s="13">
        <f t="shared" si="304"/>
        <v>0.14164010277649436</v>
      </c>
      <c r="KW114" s="13">
        <f t="shared" si="305"/>
        <v>3.1863372411890432E-2</v>
      </c>
      <c r="KX114" s="17">
        <v>5890565</v>
      </c>
      <c r="KY114" s="15">
        <f t="shared" si="306"/>
        <v>19.579935980747688</v>
      </c>
      <c r="KZ114" s="8">
        <v>355025</v>
      </c>
      <c r="LA114" s="8">
        <v>12903</v>
      </c>
      <c r="LB114" s="8">
        <v>88132</v>
      </c>
      <c r="LC114" s="8">
        <v>164031</v>
      </c>
      <c r="LD114" s="8">
        <v>60246</v>
      </c>
      <c r="LE114" s="8">
        <v>29713</v>
      </c>
      <c r="LF114" s="13">
        <f t="shared" si="307"/>
        <v>3.6343919442292795E-2</v>
      </c>
      <c r="LG114" s="13">
        <f t="shared" si="308"/>
        <v>0.24824167312161116</v>
      </c>
      <c r="LH114" s="13">
        <f t="shared" si="309"/>
        <v>0.46202661784381382</v>
      </c>
      <c r="LI114" s="13">
        <f t="shared" si="310"/>
        <v>0.16969509189493698</v>
      </c>
      <c r="LJ114" s="13">
        <f t="shared" si="311"/>
        <v>8.3692697697345261E-2</v>
      </c>
      <c r="LK114" s="17" t="e">
        <v>#N/A</v>
      </c>
      <c r="LL114" s="17" t="e">
        <v>#N/A</v>
      </c>
      <c r="LM114" s="13" t="e">
        <f t="shared" si="348"/>
        <v>#N/A</v>
      </c>
      <c r="LN114" s="27" t="e">
        <v>#N/A</v>
      </c>
      <c r="LO114" s="27" t="e">
        <v>#N/A</v>
      </c>
      <c r="LP114" s="27" t="e">
        <v>#N/A</v>
      </c>
      <c r="LQ114" s="27" t="e">
        <v>#N/A</v>
      </c>
      <c r="LR114" s="27" t="e">
        <v>#N/A</v>
      </c>
      <c r="LS114" s="11" t="e">
        <f t="shared" si="312"/>
        <v>#N/A</v>
      </c>
      <c r="LT114" s="11" t="e">
        <f t="shared" si="313"/>
        <v>#N/A</v>
      </c>
      <c r="LU114" s="11" t="e">
        <f t="shared" si="314"/>
        <v>#N/A</v>
      </c>
      <c r="LV114" s="11" t="e">
        <f t="shared" si="315"/>
        <v>#N/A</v>
      </c>
      <c r="LW114" s="11" t="e">
        <f t="shared" si="316"/>
        <v>#N/A</v>
      </c>
      <c r="LX114" s="25" t="e">
        <v>#N/A</v>
      </c>
      <c r="LY114" s="25" t="e">
        <v>#N/A</v>
      </c>
      <c r="LZ114" s="25" t="e">
        <v>#N/A</v>
      </c>
      <c r="MA114" s="25" t="e">
        <v>#N/A</v>
      </c>
      <c r="MB114" s="22" t="e">
        <v>#N/A</v>
      </c>
      <c r="MC114" s="22" t="e">
        <v>#N/A</v>
      </c>
      <c r="MD114" s="1">
        <v>352</v>
      </c>
      <c r="ME114" s="1">
        <v>223</v>
      </c>
      <c r="MF114" s="1">
        <v>129</v>
      </c>
      <c r="MG114" s="1">
        <v>0</v>
      </c>
      <c r="MH114" s="1">
        <v>0</v>
      </c>
      <c r="MI114" s="1">
        <v>0</v>
      </c>
      <c r="MJ114" s="11">
        <f t="shared" si="243"/>
        <v>0.63352272727272729</v>
      </c>
      <c r="MK114" s="11">
        <f t="shared" si="244"/>
        <v>0.36647727272727271</v>
      </c>
      <c r="ML114" s="11">
        <f t="shared" si="245"/>
        <v>0</v>
      </c>
      <c r="MM114" s="11">
        <f t="shared" si="246"/>
        <v>0</v>
      </c>
      <c r="MN114" s="11">
        <f t="shared" si="247"/>
        <v>0</v>
      </c>
      <c r="MO114" s="26" t="e">
        <v>#N/A</v>
      </c>
      <c r="MP114" s="26" t="e">
        <v>#N/A</v>
      </c>
      <c r="MQ114" s="26" t="e">
        <v>#N/A</v>
      </c>
      <c r="MR114" s="26" t="e">
        <v>#N/A</v>
      </c>
      <c r="MS114" s="9">
        <v>72734.213151308402</v>
      </c>
      <c r="MT114" s="9">
        <v>954951.140003487</v>
      </c>
      <c r="MU114" s="9">
        <v>6292.6278000000002</v>
      </c>
      <c r="MV114" s="9">
        <v>661720.49880090798</v>
      </c>
      <c r="MW114" s="9">
        <v>1695698.4797557001</v>
      </c>
      <c r="MX114" s="13">
        <v>5.6500000000000002E-2</v>
      </c>
      <c r="MY114" s="13">
        <v>0.1195</v>
      </c>
      <c r="MZ114" s="13">
        <v>0.16350000000000001</v>
      </c>
      <c r="NA114" s="13">
        <v>0.107</v>
      </c>
      <c r="NB114" s="13">
        <v>0.32</v>
      </c>
      <c r="NC114" s="8">
        <v>1447</v>
      </c>
      <c r="ND114" s="8">
        <v>1905</v>
      </c>
      <c r="NE114" s="8">
        <v>581</v>
      </c>
      <c r="NF114" s="8">
        <v>632</v>
      </c>
      <c r="NG114" s="8">
        <v>3543</v>
      </c>
      <c r="NH114" s="38">
        <f t="shared" si="248"/>
        <v>0.17846571287617169</v>
      </c>
      <c r="NI114" s="38">
        <f t="shared" si="249"/>
        <v>0.23495313270843612</v>
      </c>
      <c r="NJ114" s="38">
        <f t="shared" si="250"/>
        <v>7.1657622101628016E-2</v>
      </c>
      <c r="NK114" s="38">
        <f t="shared" si="251"/>
        <v>7.7947705969412931E-2</v>
      </c>
      <c r="NL114" s="38">
        <f t="shared" si="252"/>
        <v>0.43697582634435128</v>
      </c>
      <c r="NM114" s="8">
        <v>747875</v>
      </c>
      <c r="NN114" s="8">
        <v>107367</v>
      </c>
      <c r="NO114" s="11">
        <f t="shared" si="253"/>
        <v>0.1435627611566104</v>
      </c>
      <c r="NP114" s="13">
        <v>0.26700000000000002</v>
      </c>
      <c r="NQ114" s="13">
        <v>0.24600000000000002</v>
      </c>
      <c r="NR114" s="13" t="e">
        <v>#N/A</v>
      </c>
      <c r="NS114" s="9">
        <v>811</v>
      </c>
      <c r="NT114" s="39">
        <v>107.39446000000001</v>
      </c>
      <c r="NU114" s="8">
        <v>2320</v>
      </c>
      <c r="NV114" s="16">
        <v>313.13267999999999</v>
      </c>
      <c r="NW114" s="8" t="e">
        <v>#N/A</v>
      </c>
      <c r="NX114" s="25" t="e">
        <v>#N/A</v>
      </c>
      <c r="NY114" s="39" t="e">
        <v>#N/A</v>
      </c>
    </row>
    <row r="115" spans="1:389" x14ac:dyDescent="0.25">
      <c r="A115" s="3" t="s">
        <v>54</v>
      </c>
      <c r="B115" s="3" t="s">
        <v>9</v>
      </c>
      <c r="C115" s="3" t="s">
        <v>85</v>
      </c>
      <c r="D115" s="3" t="s">
        <v>101</v>
      </c>
      <c r="E115" s="3" t="s">
        <v>32</v>
      </c>
      <c r="F115" s="3" t="s">
        <v>33</v>
      </c>
      <c r="G115" s="3">
        <v>36055</v>
      </c>
      <c r="H115" s="3">
        <v>2022</v>
      </c>
      <c r="I115" s="3" t="str">
        <f t="shared" si="216"/>
        <v>Sum of 2022</v>
      </c>
      <c r="J115" s="8">
        <v>751827</v>
      </c>
      <c r="K115" s="8">
        <v>752035</v>
      </c>
      <c r="L115" s="8">
        <v>151268</v>
      </c>
      <c r="M115" s="8">
        <v>177971</v>
      </c>
      <c r="N115" s="8">
        <v>280573</v>
      </c>
      <c r="O115" s="8">
        <v>142223</v>
      </c>
      <c r="P115" s="13">
        <f t="shared" si="254"/>
        <v>0.20114489352224299</v>
      </c>
      <c r="Q115" s="13">
        <f t="shared" si="255"/>
        <v>0.23665254941591815</v>
      </c>
      <c r="R115" s="13">
        <f t="shared" si="256"/>
        <v>0.37308502928720072</v>
      </c>
      <c r="S115" s="13">
        <f t="shared" si="257"/>
        <v>0.18911752777463814</v>
      </c>
      <c r="T115" s="15">
        <v>39.5</v>
      </c>
      <c r="U115" s="15">
        <v>38.4</v>
      </c>
      <c r="V115" s="15">
        <v>40.5</v>
      </c>
      <c r="W115" s="17">
        <v>508342</v>
      </c>
      <c r="X115" s="17">
        <v>102730</v>
      </c>
      <c r="Y115" s="17">
        <v>27368</v>
      </c>
      <c r="Z115" s="17">
        <v>3218</v>
      </c>
      <c r="AA115" s="17">
        <v>35904</v>
      </c>
      <c r="AB115" s="17">
        <v>74473</v>
      </c>
      <c r="AC115" s="17">
        <v>243693</v>
      </c>
      <c r="AD115" s="13">
        <f t="shared" si="349"/>
        <v>0.67595524144487951</v>
      </c>
      <c r="AE115" s="13">
        <f t="shared" si="350"/>
        <v>0.13660268471547202</v>
      </c>
      <c r="AF115" s="13">
        <f t="shared" si="351"/>
        <v>3.6391923248253071E-2</v>
      </c>
      <c r="AG115" s="13">
        <f t="shared" si="352"/>
        <v>4.2790561609499555E-3</v>
      </c>
      <c r="AH115" s="13">
        <f t="shared" si="353"/>
        <v>4.7742458795135861E-2</v>
      </c>
      <c r="AI115" s="13">
        <f t="shared" si="354"/>
        <v>9.9028635635309531E-2</v>
      </c>
      <c r="AJ115" s="13">
        <f t="shared" si="355"/>
        <v>0.32404475855512044</v>
      </c>
      <c r="AK115" s="17">
        <v>319346</v>
      </c>
      <c r="AL115" s="17">
        <v>104905</v>
      </c>
      <c r="AM115" s="17">
        <v>112866</v>
      </c>
      <c r="AN115" s="17">
        <v>44370</v>
      </c>
      <c r="AO115" s="17">
        <v>57205</v>
      </c>
      <c r="AP115" s="13">
        <f t="shared" si="258"/>
        <v>0.32849949584463245</v>
      </c>
      <c r="AQ115" s="13">
        <f t="shared" si="317"/>
        <v>0.35342856963920011</v>
      </c>
      <c r="AR115" s="13">
        <f t="shared" si="318"/>
        <v>0.13894020905225055</v>
      </c>
      <c r="AS115" s="13">
        <f t="shared" si="319"/>
        <v>0.17913172546391687</v>
      </c>
      <c r="AT115" s="19">
        <v>2.27</v>
      </c>
      <c r="AU115" s="17">
        <v>713572</v>
      </c>
      <c r="AV115" s="17">
        <v>629028</v>
      </c>
      <c r="AW115" s="17">
        <v>38692</v>
      </c>
      <c r="AX115" s="17">
        <v>25280</v>
      </c>
      <c r="AY115" s="17">
        <v>14050</v>
      </c>
      <c r="AZ115" s="17">
        <v>6522</v>
      </c>
      <c r="BA115" s="13">
        <f t="shared" si="320"/>
        <v>0.88152001479878694</v>
      </c>
      <c r="BB115" s="13">
        <f t="shared" si="321"/>
        <v>5.4222979601217539E-2</v>
      </c>
      <c r="BC115" s="13">
        <f t="shared" si="322"/>
        <v>3.542739905713789E-2</v>
      </c>
      <c r="BD115" s="13">
        <f t="shared" si="323"/>
        <v>1.9689673922183046E-2</v>
      </c>
      <c r="BE115" s="13">
        <f t="shared" si="324"/>
        <v>9.1399326206745776E-3</v>
      </c>
      <c r="BF115" s="13">
        <f t="shared" si="210"/>
        <v>0.11847998520121306</v>
      </c>
      <c r="BG115" s="17">
        <v>746358</v>
      </c>
      <c r="BH115" s="17">
        <v>648841</v>
      </c>
      <c r="BI115" s="17">
        <v>59810</v>
      </c>
      <c r="BJ115" s="17">
        <v>18005</v>
      </c>
      <c r="BK115" s="17">
        <v>15835</v>
      </c>
      <c r="BL115" s="17">
        <v>3867</v>
      </c>
      <c r="BM115" s="13">
        <f t="shared" si="259"/>
        <v>0.86934286227252877</v>
      </c>
      <c r="BN115" s="13">
        <f t="shared" si="325"/>
        <v>8.0135806141288762E-2</v>
      </c>
      <c r="BO115" s="13">
        <f t="shared" si="326"/>
        <v>2.4123811897239663E-2</v>
      </c>
      <c r="BP115" s="13">
        <f t="shared" si="327"/>
        <v>2.1216359977383508E-2</v>
      </c>
      <c r="BQ115" s="13">
        <f t="shared" si="328"/>
        <v>5.1811597115593317E-3</v>
      </c>
      <c r="BR115" s="13">
        <f t="shared" si="217"/>
        <v>0.13065713772747126</v>
      </c>
      <c r="BS115" s="17">
        <v>561054</v>
      </c>
      <c r="BT115" s="17">
        <v>110517</v>
      </c>
      <c r="BU115" s="17">
        <v>24652</v>
      </c>
      <c r="BV115" s="17">
        <v>55812</v>
      </c>
      <c r="BW115" s="13">
        <f t="shared" si="260"/>
        <v>0.74604772384264029</v>
      </c>
      <c r="BX115" s="13">
        <f t="shared" si="329"/>
        <v>0.1469572559787776</v>
      </c>
      <c r="BY115" s="13">
        <f t="shared" si="330"/>
        <v>3.2780389210608551E-2</v>
      </c>
      <c r="BZ115" s="13">
        <f t="shared" si="331"/>
        <v>7.4214630967973566E-2</v>
      </c>
      <c r="CA115" s="13">
        <f t="shared" si="261"/>
        <v>0.25395227615735971</v>
      </c>
      <c r="CB115" s="8">
        <v>727204</v>
      </c>
      <c r="CC115" s="8">
        <v>101821</v>
      </c>
      <c r="CD115" s="13">
        <f t="shared" si="262"/>
        <v>0.14001710661657527</v>
      </c>
      <c r="CE115" s="8">
        <v>148221</v>
      </c>
      <c r="CF115" s="8">
        <v>29295</v>
      </c>
      <c r="CG115" s="13">
        <f t="shared" si="263"/>
        <v>0.19764405853421579</v>
      </c>
      <c r="CH115" s="5">
        <v>67923</v>
      </c>
      <c r="CI115" s="5">
        <f>CH115*VLOOKUP(H115,'R-CPI-U-RS'!$A$44:$O$54,15,FALSE)</f>
        <v>72802.752027809969</v>
      </c>
      <c r="CJ115" s="5">
        <v>56504201</v>
      </c>
      <c r="CK115" s="5">
        <v>48794360</v>
      </c>
      <c r="CL115" s="9">
        <v>17449</v>
      </c>
      <c r="CM115" s="9">
        <v>9082</v>
      </c>
      <c r="CN115" s="9">
        <v>3183</v>
      </c>
      <c r="CO115" s="9">
        <v>2323</v>
      </c>
      <c r="CP115" s="9">
        <v>1797</v>
      </c>
      <c r="CQ115" s="9">
        <v>569</v>
      </c>
      <c r="CR115" s="9">
        <v>333</v>
      </c>
      <c r="CS115" s="9">
        <v>186</v>
      </c>
      <c r="CT115" s="20">
        <v>19025997000</v>
      </c>
      <c r="CU115" s="20">
        <f>CT115*VLOOKUP(H115,'R-CPI-U-RS'!$A$44:$P$54,16,FALSE)</f>
        <v>19810846934.183083</v>
      </c>
      <c r="CV115" s="9">
        <v>1556</v>
      </c>
      <c r="CW115" s="9">
        <v>596660</v>
      </c>
      <c r="CX115" s="9">
        <v>65050</v>
      </c>
      <c r="CY115" s="9">
        <v>40960</v>
      </c>
      <c r="CZ115" s="9">
        <v>21756</v>
      </c>
      <c r="DA115" s="11">
        <f t="shared" si="264"/>
        <v>0.82363139920433559</v>
      </c>
      <c r="DB115" s="11">
        <f t="shared" si="265"/>
        <v>8.9795230982874716E-2</v>
      </c>
      <c r="DC115" s="11">
        <f t="shared" si="266"/>
        <v>5.6541316849478072E-2</v>
      </c>
      <c r="DD115" s="11">
        <f t="shared" si="267"/>
        <v>3.0032052963311642E-2</v>
      </c>
      <c r="DE115" s="9">
        <v>345931</v>
      </c>
      <c r="DF115" s="9">
        <v>354863</v>
      </c>
      <c r="DG115" s="9">
        <v>402</v>
      </c>
      <c r="DH115" s="9">
        <v>69</v>
      </c>
      <c r="DI115" s="9">
        <v>1414</v>
      </c>
      <c r="DJ115" s="9">
        <v>14249</v>
      </c>
      <c r="DK115" s="9">
        <v>37430</v>
      </c>
      <c r="DL115" s="9">
        <v>14970</v>
      </c>
      <c r="DM115" s="9">
        <v>40407</v>
      </c>
      <c r="DN115" s="9">
        <v>8837</v>
      </c>
      <c r="DO115" s="9">
        <v>8448</v>
      </c>
      <c r="DP115" s="9">
        <v>11573</v>
      </c>
      <c r="DQ115" s="9">
        <v>5921</v>
      </c>
      <c r="DR115" s="9">
        <v>24588</v>
      </c>
      <c r="DS115" s="9">
        <v>11059</v>
      </c>
      <c r="DT115" s="9">
        <v>21894</v>
      </c>
      <c r="DU115" s="9">
        <v>30469</v>
      </c>
      <c r="DV115" s="9">
        <v>68982</v>
      </c>
      <c r="DW115" s="9">
        <v>5623</v>
      </c>
      <c r="DX115" s="9">
        <v>28338</v>
      </c>
      <c r="DY115" s="9">
        <v>11225</v>
      </c>
      <c r="DZ115" s="9">
        <v>33</v>
      </c>
      <c r="EA115" s="9">
        <f t="shared" si="336"/>
        <v>52150</v>
      </c>
      <c r="EB115" s="9">
        <f t="shared" si="337"/>
        <v>17494</v>
      </c>
      <c r="EC115" s="9">
        <f t="shared" si="338"/>
        <v>57541</v>
      </c>
      <c r="ED115" s="9">
        <f t="shared" si="339"/>
        <v>99451</v>
      </c>
      <c r="EE115" s="9">
        <f t="shared" si="340"/>
        <v>65628</v>
      </c>
      <c r="EF115" s="9">
        <f t="shared" si="341"/>
        <v>53667</v>
      </c>
      <c r="EG115" s="11">
        <f t="shared" si="342"/>
        <v>0.1507526067337128</v>
      </c>
      <c r="EH115" s="11">
        <f t="shared" si="343"/>
        <v>5.0570778565667718E-2</v>
      </c>
      <c r="EI115" s="11">
        <f t="shared" si="344"/>
        <v>0.16633663938762355</v>
      </c>
      <c r="EJ115" s="11">
        <f t="shared" si="345"/>
        <v>0.28748796725358527</v>
      </c>
      <c r="EK115" s="11">
        <f t="shared" si="346"/>
        <v>0.18971413374343438</v>
      </c>
      <c r="EL115" s="11">
        <f t="shared" si="347"/>
        <v>0.15513787431597631</v>
      </c>
      <c r="EM115" s="9">
        <v>618901</v>
      </c>
      <c r="EN115" s="9">
        <v>392621</v>
      </c>
      <c r="EO115" s="14">
        <f t="shared" si="268"/>
        <v>0.63438417452872109</v>
      </c>
      <c r="EP115" s="9">
        <v>367480</v>
      </c>
      <c r="EQ115" s="9">
        <v>354863</v>
      </c>
      <c r="ER115" s="11">
        <f t="shared" si="218"/>
        <v>3.4333841297485575E-2</v>
      </c>
      <c r="ES115" s="9">
        <v>51503</v>
      </c>
      <c r="ET115" s="9">
        <v>526117</v>
      </c>
      <c r="EU115" s="9">
        <v>41785</v>
      </c>
      <c r="EV115" s="9">
        <v>124163</v>
      </c>
      <c r="EW115" s="9">
        <v>146653</v>
      </c>
      <c r="EX115" s="9">
        <v>99078</v>
      </c>
      <c r="EY115" s="9">
        <v>114438</v>
      </c>
      <c r="EZ115" s="13">
        <f t="shared" si="269"/>
        <v>7.9421497499605601E-2</v>
      </c>
      <c r="FA115" s="13">
        <f t="shared" si="270"/>
        <v>0.23599883676064451</v>
      </c>
      <c r="FB115" s="13">
        <f t="shared" si="271"/>
        <v>0.27874598235753645</v>
      </c>
      <c r="FC115" s="13">
        <f t="shared" si="272"/>
        <v>0.18831932821026501</v>
      </c>
      <c r="FD115" s="13">
        <f t="shared" si="273"/>
        <v>0.21751435517194845</v>
      </c>
      <c r="FE115" s="13">
        <f t="shared" si="274"/>
        <v>0.40583368338221348</v>
      </c>
      <c r="FF115" s="9">
        <v>401</v>
      </c>
      <c r="FG115" s="9">
        <v>42968</v>
      </c>
      <c r="FH115" s="9">
        <v>328</v>
      </c>
      <c r="FI115" s="9">
        <v>8283</v>
      </c>
      <c r="FJ115" s="9">
        <v>713</v>
      </c>
      <c r="FK115" s="9">
        <f t="shared" si="219"/>
        <v>43369</v>
      </c>
      <c r="FL115" s="9">
        <f t="shared" si="220"/>
        <v>8611</v>
      </c>
      <c r="FM115" s="9">
        <f t="shared" si="221"/>
        <v>713</v>
      </c>
      <c r="FN115" s="9">
        <v>109798</v>
      </c>
      <c r="FO115" s="9">
        <v>72984</v>
      </c>
      <c r="FP115" s="9">
        <v>269876</v>
      </c>
      <c r="FQ115" s="9">
        <f t="shared" si="222"/>
        <v>36814</v>
      </c>
      <c r="FR115" s="8">
        <v>338935</v>
      </c>
      <c r="FS115" s="8">
        <v>19589</v>
      </c>
      <c r="FT115" s="13">
        <f t="shared" si="275"/>
        <v>5.779574254650597E-2</v>
      </c>
      <c r="FU115" s="8">
        <v>319346</v>
      </c>
      <c r="FV115" s="8">
        <v>203686</v>
      </c>
      <c r="FW115" s="8">
        <v>115660</v>
      </c>
      <c r="FX115" s="13">
        <f t="shared" si="276"/>
        <v>0.63782229932424395</v>
      </c>
      <c r="FY115" s="13">
        <f t="shared" si="277"/>
        <v>0.36217770067575605</v>
      </c>
      <c r="FZ115" s="17">
        <v>42341</v>
      </c>
      <c r="GA115" s="17">
        <v>64328</v>
      </c>
      <c r="GB115" s="17">
        <v>85888</v>
      </c>
      <c r="GC115" s="17">
        <v>66830</v>
      </c>
      <c r="GD115" s="17">
        <v>79548</v>
      </c>
      <c r="GE115" s="13">
        <f t="shared" si="223"/>
        <v>0.12492365792851137</v>
      </c>
      <c r="GF115" s="13">
        <f t="shared" si="224"/>
        <v>0.18979450337085282</v>
      </c>
      <c r="GG115" s="13">
        <f t="shared" si="225"/>
        <v>0.25340552023249296</v>
      </c>
      <c r="GH115" s="13">
        <f t="shared" si="226"/>
        <v>0.19717644976175372</v>
      </c>
      <c r="GI115" s="13">
        <f t="shared" si="227"/>
        <v>0.23469986870638912</v>
      </c>
      <c r="GJ115">
        <v>1966</v>
      </c>
      <c r="GK115" s="8">
        <v>230544</v>
      </c>
      <c r="GL115" s="8">
        <v>41926</v>
      </c>
      <c r="GM115" s="8">
        <v>34583</v>
      </c>
      <c r="GN115" s="8">
        <v>28788</v>
      </c>
      <c r="GO115" s="8">
        <v>3094</v>
      </c>
      <c r="GP115" s="13">
        <f t="shared" si="278"/>
        <v>0.68020121852272564</v>
      </c>
      <c r="GQ115" s="13">
        <f t="shared" si="279"/>
        <v>0.12369923436647144</v>
      </c>
      <c r="GR115" s="13">
        <f t="shared" si="280"/>
        <v>0.10203431336391934</v>
      </c>
      <c r="GS115" s="13">
        <f t="shared" si="281"/>
        <v>8.4936639768687205E-2</v>
      </c>
      <c r="GT115" s="13">
        <f t="shared" si="282"/>
        <v>9.1285939781964101E-3</v>
      </c>
      <c r="GU115" s="21">
        <v>233110.36236523199</v>
      </c>
      <c r="GV115" s="21">
        <f>GU115*VLOOKUP(H115,'R-CPI-U-RS'!$A$44:$O$54,15,FALSE)</f>
        <v>249857.57263944333</v>
      </c>
      <c r="GW115" s="9">
        <v>484</v>
      </c>
      <c r="GX115" s="9">
        <v>70</v>
      </c>
      <c r="GY115" s="9">
        <v>39</v>
      </c>
      <c r="GZ115" s="9">
        <v>1147</v>
      </c>
      <c r="HA115" s="9">
        <f t="shared" si="228"/>
        <v>1256</v>
      </c>
      <c r="HB115" s="8">
        <v>29831</v>
      </c>
      <c r="HC115" s="8">
        <v>97967</v>
      </c>
      <c r="HD115" s="8">
        <v>94581</v>
      </c>
      <c r="HE115" s="8">
        <v>93991</v>
      </c>
      <c r="HF115" s="8">
        <v>2976</v>
      </c>
      <c r="HG115" s="13">
        <f t="shared" si="283"/>
        <v>9.3412787384216489E-2</v>
      </c>
      <c r="HH115" s="13">
        <f t="shared" si="332"/>
        <v>0.30677384404376445</v>
      </c>
      <c r="HI115" s="13">
        <f t="shared" si="333"/>
        <v>0.29617092432659248</v>
      </c>
      <c r="HJ115" s="13">
        <f t="shared" si="334"/>
        <v>0.29432339844557315</v>
      </c>
      <c r="HK115" s="13">
        <f t="shared" si="335"/>
        <v>9.3190457998534506E-3</v>
      </c>
      <c r="HL115" s="5">
        <v>1134</v>
      </c>
      <c r="HM115" s="5">
        <f>HL115*VLOOKUP(H115,'R-CPI-U-RS'!$A$44:$O$54,15,FALSE)</f>
        <v>1215.4692931633836</v>
      </c>
      <c r="HN115" s="17">
        <v>46652</v>
      </c>
      <c r="HO115" s="17">
        <v>75510</v>
      </c>
      <c r="HP115" s="17">
        <v>38890</v>
      </c>
      <c r="HQ115" s="17">
        <v>16974</v>
      </c>
      <c r="HR115" s="17">
        <v>24650</v>
      </c>
      <c r="HS115" s="17">
        <v>1010</v>
      </c>
      <c r="HT115" s="13">
        <f t="shared" si="284"/>
        <v>0.22903881464607287</v>
      </c>
      <c r="HU115" s="13">
        <f t="shared" si="285"/>
        <v>0.37071767328142335</v>
      </c>
      <c r="HV115" s="13">
        <f t="shared" si="286"/>
        <v>0.19093113910627141</v>
      </c>
      <c r="HW115" s="13">
        <f t="shared" si="287"/>
        <v>8.3334151586265129E-2</v>
      </c>
      <c r="HX115" s="13">
        <f t="shared" si="288"/>
        <v>0.12101960861325767</v>
      </c>
      <c r="HY115" s="13">
        <f t="shared" si="289"/>
        <v>4.9586127667095433E-3</v>
      </c>
      <c r="HZ115" s="13">
        <v>0.17</v>
      </c>
      <c r="IA115" s="17">
        <v>3847</v>
      </c>
      <c r="IB115" s="17">
        <v>20937</v>
      </c>
      <c r="IC115" s="17">
        <v>25881</v>
      </c>
      <c r="ID115" s="17">
        <v>16974</v>
      </c>
      <c r="IE115" s="17">
        <v>42351</v>
      </c>
      <c r="IF115" s="17">
        <v>5670</v>
      </c>
      <c r="IG115" s="13">
        <f t="shared" si="290"/>
        <v>3.3261283071070381E-2</v>
      </c>
      <c r="IH115" s="13">
        <f t="shared" si="291"/>
        <v>0.18102196091993775</v>
      </c>
      <c r="II115" s="13">
        <f t="shared" si="292"/>
        <v>0.22376794051530347</v>
      </c>
      <c r="IJ115" s="13">
        <f t="shared" si="293"/>
        <v>0.14675773819816704</v>
      </c>
      <c r="IK115" s="13">
        <f t="shared" si="294"/>
        <v>0.36616807885180702</v>
      </c>
      <c r="IL115" s="13">
        <f t="shared" si="295"/>
        <v>4.9022998443714334E-2</v>
      </c>
      <c r="IM115" s="13">
        <v>0.32299999999999995</v>
      </c>
      <c r="IN115" s="17">
        <v>393255</v>
      </c>
      <c r="IO115" s="17">
        <v>290271</v>
      </c>
      <c r="IP115" s="17">
        <v>26149</v>
      </c>
      <c r="IQ115" s="17">
        <v>5537</v>
      </c>
      <c r="IR115" s="17">
        <v>9933</v>
      </c>
      <c r="IS115" s="17">
        <v>5332</v>
      </c>
      <c r="IT115" s="17">
        <v>56033</v>
      </c>
      <c r="IU115" s="13">
        <f t="shared" si="296"/>
        <v>0.738124117938742</v>
      </c>
      <c r="IV115" s="13">
        <f t="shared" si="297"/>
        <v>6.6493750874114757E-2</v>
      </c>
      <c r="IW115" s="13">
        <f t="shared" si="298"/>
        <v>1.4079922696469212E-2</v>
      </c>
      <c r="IX115" s="13">
        <f t="shared" si="299"/>
        <v>2.5258420109089522E-2</v>
      </c>
      <c r="IY115" s="13">
        <f t="shared" si="300"/>
        <v>1.3558632439511258E-2</v>
      </c>
      <c r="IZ115" s="13">
        <f t="shared" si="301"/>
        <v>0.1424851559420732</v>
      </c>
      <c r="JA115" s="17">
        <v>393255</v>
      </c>
      <c r="JB115" s="17">
        <v>290271</v>
      </c>
      <c r="JC115" s="17">
        <v>26149</v>
      </c>
      <c r="JD115" s="17">
        <v>5537</v>
      </c>
      <c r="JE115" s="17">
        <v>11049</v>
      </c>
      <c r="JF115" s="17">
        <v>4216</v>
      </c>
      <c r="JG115" s="17">
        <v>56033</v>
      </c>
      <c r="JH115" s="13">
        <f t="shared" si="229"/>
        <v>0.738124117938742</v>
      </c>
      <c r="JI115" s="13">
        <f t="shared" si="230"/>
        <v>6.6493750874114757E-2</v>
      </c>
      <c r="JJ115" s="13">
        <f t="shared" si="231"/>
        <v>1.4079922696469212E-2</v>
      </c>
      <c r="JK115" s="13">
        <f t="shared" si="232"/>
        <v>2.8096273410382577E-2</v>
      </c>
      <c r="JL115" s="13">
        <f t="shared" si="233"/>
        <v>1.0720779138218204E-2</v>
      </c>
      <c r="JM115" s="13">
        <f t="shared" si="234"/>
        <v>0.1424851559420732</v>
      </c>
      <c r="JN115" s="1">
        <v>45</v>
      </c>
      <c r="JO115" s="1">
        <v>23</v>
      </c>
      <c r="JP115" s="1">
        <v>6</v>
      </c>
      <c r="JQ115" s="1">
        <v>13</v>
      </c>
      <c r="JR115" s="1">
        <v>3</v>
      </c>
      <c r="JS115" s="1">
        <v>0</v>
      </c>
      <c r="JT115" s="11">
        <f t="shared" si="235"/>
        <v>0.51111111111111107</v>
      </c>
      <c r="JU115" s="11">
        <f t="shared" si="236"/>
        <v>0.13333333333333333</v>
      </c>
      <c r="JV115" s="11">
        <f t="shared" si="237"/>
        <v>0.28888888888888886</v>
      </c>
      <c r="JW115" s="11">
        <f t="shared" si="238"/>
        <v>6.6666666666666666E-2</v>
      </c>
      <c r="JX115" s="11">
        <f t="shared" si="239"/>
        <v>0</v>
      </c>
      <c r="JY115" s="29">
        <f>(JN115/J115)*100000</f>
        <v>5.9854195180540204</v>
      </c>
      <c r="JZ115" s="9">
        <v>7403189</v>
      </c>
      <c r="KA115" s="9"/>
      <c r="KB115" s="9">
        <v>287354</v>
      </c>
      <c r="KC115" s="9"/>
      <c r="KD115" s="9"/>
      <c r="KE115" s="9"/>
      <c r="KF115" s="9"/>
      <c r="KG115" s="9">
        <v>4149</v>
      </c>
      <c r="KH115" s="9">
        <f t="shared" si="240"/>
        <v>0</v>
      </c>
      <c r="KI115" s="9">
        <f t="shared" si="241"/>
        <v>291503</v>
      </c>
      <c r="KJ115" s="9">
        <f t="shared" si="242"/>
        <v>7694692</v>
      </c>
      <c r="KK115" t="e">
        <v>#N/A</v>
      </c>
      <c r="KL115" s="8" t="e">
        <v>#N/A</v>
      </c>
      <c r="KM115" s="8" t="e">
        <v>#N/A</v>
      </c>
      <c r="KN115" s="8" t="e">
        <v>#N/A</v>
      </c>
      <c r="KO115" s="8">
        <v>312308</v>
      </c>
      <c r="KP115" s="8">
        <v>97797</v>
      </c>
      <c r="KQ115" s="8">
        <v>156373</v>
      </c>
      <c r="KR115" s="8">
        <v>50729</v>
      </c>
      <c r="KS115" s="8">
        <v>7409</v>
      </c>
      <c r="KT115" s="13">
        <f t="shared" si="302"/>
        <v>0.31314279493320696</v>
      </c>
      <c r="KU115" s="13">
        <f t="shared" si="303"/>
        <v>0.50070123083622575</v>
      </c>
      <c r="KV115" s="13">
        <f t="shared" si="304"/>
        <v>0.16243259858857281</v>
      </c>
      <c r="KW115" s="13">
        <f t="shared" si="305"/>
        <v>2.3723375641994442E-2</v>
      </c>
      <c r="KX115" s="17">
        <v>6150420</v>
      </c>
      <c r="KY115" s="15">
        <f t="shared" si="306"/>
        <v>19.693443651779653</v>
      </c>
      <c r="KZ115" s="8">
        <v>361775</v>
      </c>
      <c r="LA115" s="8">
        <v>15681</v>
      </c>
      <c r="LB115" s="8">
        <v>91972</v>
      </c>
      <c r="LC115" s="8">
        <v>167950</v>
      </c>
      <c r="LD115" s="8">
        <v>60700</v>
      </c>
      <c r="LE115" s="8">
        <v>25472</v>
      </c>
      <c r="LF115" s="13">
        <f t="shared" si="307"/>
        <v>4.3344620275032823E-2</v>
      </c>
      <c r="LG115" s="13">
        <f t="shared" si="308"/>
        <v>0.25422431069034623</v>
      </c>
      <c r="LH115" s="13">
        <f t="shared" si="309"/>
        <v>0.46423882247253129</v>
      </c>
      <c r="LI115" s="13">
        <f t="shared" si="310"/>
        <v>0.16778384354916731</v>
      </c>
      <c r="LJ115" s="13">
        <f t="shared" si="311"/>
        <v>7.0408403012922394E-2</v>
      </c>
      <c r="LK115" s="17" t="e">
        <v>#N/A</v>
      </c>
      <c r="LL115" s="17" t="e">
        <v>#N/A</v>
      </c>
      <c r="LM115" s="13" t="e">
        <f t="shared" si="348"/>
        <v>#N/A</v>
      </c>
      <c r="LN115" s="27" t="e">
        <v>#N/A</v>
      </c>
      <c r="LO115" s="27" t="e">
        <v>#N/A</v>
      </c>
      <c r="LP115" s="27" t="e">
        <v>#N/A</v>
      </c>
      <c r="LQ115" s="27" t="e">
        <v>#N/A</v>
      </c>
      <c r="LR115" s="27" t="e">
        <v>#N/A</v>
      </c>
      <c r="LS115" s="11" t="e">
        <f t="shared" si="312"/>
        <v>#N/A</v>
      </c>
      <c r="LT115" s="11" t="e">
        <f t="shared" si="313"/>
        <v>#N/A</v>
      </c>
      <c r="LU115" s="11" t="e">
        <f t="shared" si="314"/>
        <v>#N/A</v>
      </c>
      <c r="LV115" s="11" t="e">
        <f t="shared" si="315"/>
        <v>#N/A</v>
      </c>
      <c r="LW115" s="11" t="e">
        <f t="shared" si="316"/>
        <v>#N/A</v>
      </c>
      <c r="LX115" s="25" t="e">
        <v>#N/A</v>
      </c>
      <c r="LY115" s="25" t="e">
        <v>#N/A</v>
      </c>
      <c r="LZ115" s="25" t="e">
        <v>#N/A</v>
      </c>
      <c r="MA115" s="25" t="e">
        <v>#N/A</v>
      </c>
      <c r="MB115" s="22" t="e">
        <v>#N/A</v>
      </c>
      <c r="MC115" s="22" t="e">
        <v>#N/A</v>
      </c>
      <c r="MD115" s="1">
        <v>347</v>
      </c>
      <c r="ME115" s="1">
        <v>265</v>
      </c>
      <c r="MF115" s="1">
        <v>82</v>
      </c>
      <c r="MG115" s="1">
        <v>0</v>
      </c>
      <c r="MH115" s="1">
        <v>0</v>
      </c>
      <c r="MI115" s="1">
        <v>0</v>
      </c>
      <c r="MJ115" s="11">
        <f t="shared" si="243"/>
        <v>0.76368876080691639</v>
      </c>
      <c r="MK115" s="11">
        <f t="shared" si="244"/>
        <v>0.23631123919308358</v>
      </c>
      <c r="ML115" s="11">
        <f t="shared" si="245"/>
        <v>0</v>
      </c>
      <c r="MM115" s="11">
        <f t="shared" si="246"/>
        <v>0</v>
      </c>
      <c r="MN115" s="11">
        <f t="shared" si="247"/>
        <v>0</v>
      </c>
      <c r="MO115" s="26" t="e">
        <v>#N/A</v>
      </c>
      <c r="MP115" s="26" t="e">
        <v>#N/A</v>
      </c>
      <c r="MQ115" s="26" t="e">
        <v>#N/A</v>
      </c>
      <c r="MR115" s="26" t="e">
        <v>#N/A</v>
      </c>
      <c r="MS115" s="9">
        <v>70633.568731000007</v>
      </c>
      <c r="MT115" s="9">
        <v>981621.5</v>
      </c>
      <c r="MU115" s="9">
        <v>3953.8108000000002</v>
      </c>
      <c r="MV115" s="9">
        <v>758162.52340029995</v>
      </c>
      <c r="MW115" s="9">
        <v>1814371.4029313</v>
      </c>
      <c r="MX115" s="13">
        <v>0.06</v>
      </c>
      <c r="MY115" s="13">
        <v>0.106</v>
      </c>
      <c r="MZ115" s="13">
        <v>0.11</v>
      </c>
      <c r="NA115" s="13">
        <v>0.10199999999999999</v>
      </c>
      <c r="NB115" s="13">
        <v>0.35600000000000004</v>
      </c>
      <c r="NC115" s="8">
        <v>1485</v>
      </c>
      <c r="ND115" s="8">
        <v>1904</v>
      </c>
      <c r="NE115" s="8">
        <v>552</v>
      </c>
      <c r="NF115" s="8">
        <v>795</v>
      </c>
      <c r="NG115" s="8">
        <v>2843</v>
      </c>
      <c r="NH115" s="38">
        <f t="shared" si="248"/>
        <v>0.19593613933236576</v>
      </c>
      <c r="NI115" s="38">
        <f t="shared" si="249"/>
        <v>0.25122047763557198</v>
      </c>
      <c r="NJ115" s="38">
        <f t="shared" si="250"/>
        <v>7.2832827549808687E-2</v>
      </c>
      <c r="NK115" s="38">
        <f t="shared" si="251"/>
        <v>0.1048951048951049</v>
      </c>
      <c r="NL115" s="38">
        <f t="shared" si="252"/>
        <v>0.37511545058714868</v>
      </c>
      <c r="NM115" s="8">
        <v>745299</v>
      </c>
      <c r="NN115" s="8">
        <v>106999</v>
      </c>
      <c r="NO115" s="11">
        <f t="shared" si="253"/>
        <v>0.14356520000697706</v>
      </c>
      <c r="NP115" s="13">
        <v>0.217</v>
      </c>
      <c r="NQ115" s="13">
        <v>0.19800000000000001</v>
      </c>
      <c r="NR115" s="13" t="e">
        <v>#N/A</v>
      </c>
      <c r="NS115" s="9">
        <v>811</v>
      </c>
      <c r="NT115" s="39">
        <v>107.39446000000001</v>
      </c>
      <c r="NU115" s="8">
        <v>2494</v>
      </c>
      <c r="NV115" s="16">
        <v>330.26114000000001</v>
      </c>
      <c r="NW115" s="8" t="e">
        <v>#N/A</v>
      </c>
      <c r="NX115" s="25" t="e">
        <v>#N/A</v>
      </c>
      <c r="NY115" s="39">
        <v>78.236670029999999</v>
      </c>
    </row>
    <row r="116" spans="1:389" x14ac:dyDescent="0.25">
      <c r="A116" s="3" t="s">
        <v>54</v>
      </c>
      <c r="B116" s="3" t="s">
        <v>9</v>
      </c>
      <c r="C116" s="3" t="s">
        <v>85</v>
      </c>
      <c r="D116" s="3" t="s">
        <v>101</v>
      </c>
      <c r="E116" s="3" t="s">
        <v>32</v>
      </c>
      <c r="F116" s="3" t="s">
        <v>33</v>
      </c>
      <c r="G116" s="3">
        <v>36055</v>
      </c>
      <c r="H116" s="3">
        <v>2023</v>
      </c>
      <c r="I116" s="3" t="str">
        <f t="shared" si="216"/>
        <v>Sum of 2023</v>
      </c>
      <c r="J116" s="8">
        <v>750901</v>
      </c>
      <c r="K116" s="8">
        <v>748482</v>
      </c>
      <c r="L116" s="8">
        <v>150737</v>
      </c>
      <c r="M116" s="8">
        <v>173609</v>
      </c>
      <c r="N116" s="8">
        <v>279661</v>
      </c>
      <c r="O116" s="8">
        <v>144475</v>
      </c>
      <c r="P116" s="13">
        <f t="shared" si="254"/>
        <v>0.2013902805945901</v>
      </c>
      <c r="Q116" s="13">
        <f t="shared" si="255"/>
        <v>0.23194812968114129</v>
      </c>
      <c r="R116" s="13">
        <f t="shared" si="256"/>
        <v>0.37363757578672568</v>
      </c>
      <c r="S116" s="13">
        <f t="shared" si="257"/>
        <v>0.19302401393754293</v>
      </c>
      <c r="T116" s="15">
        <v>39.799999999999997</v>
      </c>
      <c r="U116" s="15">
        <v>38.4</v>
      </c>
      <c r="V116" s="15">
        <v>41.6</v>
      </c>
      <c r="W116" s="17">
        <v>504202</v>
      </c>
      <c r="X116" s="17">
        <v>102582</v>
      </c>
      <c r="Y116" s="17">
        <v>28223</v>
      </c>
      <c r="Z116" s="17">
        <v>4444</v>
      </c>
      <c r="AA116" s="17">
        <v>33790</v>
      </c>
      <c r="AB116" s="17">
        <v>75241</v>
      </c>
      <c r="AC116" s="17">
        <v>244280</v>
      </c>
      <c r="AD116" s="13">
        <f t="shared" si="349"/>
        <v>0.67363276605182221</v>
      </c>
      <c r="AE116" s="13">
        <f t="shared" si="350"/>
        <v>0.13705339607365308</v>
      </c>
      <c r="AF116" s="13">
        <f t="shared" si="351"/>
        <v>3.7706985605532262E-2</v>
      </c>
      <c r="AG116" s="13">
        <f t="shared" si="352"/>
        <v>5.9373505308076878E-3</v>
      </c>
      <c r="AH116" s="13">
        <f t="shared" si="353"/>
        <v>4.5144706218720021E-2</v>
      </c>
      <c r="AI116" s="13">
        <f t="shared" si="354"/>
        <v>0.10052479551946474</v>
      </c>
      <c r="AJ116" s="13">
        <f t="shared" si="355"/>
        <v>0.32636723394817779</v>
      </c>
      <c r="AK116" s="17">
        <v>317369</v>
      </c>
      <c r="AL116" s="17">
        <v>106376</v>
      </c>
      <c r="AM116" s="17">
        <v>108498</v>
      </c>
      <c r="AN116" s="17">
        <v>45112</v>
      </c>
      <c r="AO116" s="17">
        <v>57383</v>
      </c>
      <c r="AP116" s="13">
        <f t="shared" si="258"/>
        <v>0.33518081476136613</v>
      </c>
      <c r="AQ116" s="13">
        <f t="shared" si="317"/>
        <v>0.34186703805349611</v>
      </c>
      <c r="AR116" s="13">
        <f t="shared" si="318"/>
        <v>0.14214368763174728</v>
      </c>
      <c r="AS116" s="13">
        <f t="shared" si="319"/>
        <v>0.18080845955339053</v>
      </c>
      <c r="AT116" s="19">
        <v>2.27</v>
      </c>
      <c r="AU116" s="17">
        <v>709955</v>
      </c>
      <c r="AV116" s="17">
        <v>624635</v>
      </c>
      <c r="AW116" s="17">
        <v>38045</v>
      </c>
      <c r="AX116" s="17">
        <v>25268</v>
      </c>
      <c r="AY116" s="17">
        <v>14710</v>
      </c>
      <c r="AZ116" s="17">
        <v>7297</v>
      </c>
      <c r="BA116" s="13">
        <f t="shared" si="320"/>
        <v>0.87982336908677305</v>
      </c>
      <c r="BB116" s="13">
        <f t="shared" si="321"/>
        <v>5.3587903458669914E-2</v>
      </c>
      <c r="BC116" s="13">
        <f t="shared" si="322"/>
        <v>3.5590988161221485E-2</v>
      </c>
      <c r="BD116" s="13">
        <f t="shared" si="323"/>
        <v>2.0719623074701918E-2</v>
      </c>
      <c r="BE116" s="13">
        <f t="shared" si="324"/>
        <v>1.0278116218633575E-2</v>
      </c>
      <c r="BF116" s="13">
        <f t="shared" si="210"/>
        <v>0.12017663091322689</v>
      </c>
      <c r="BG116" s="17">
        <v>741933</v>
      </c>
      <c r="BH116" s="17">
        <v>637377</v>
      </c>
      <c r="BI116" s="17">
        <v>58934</v>
      </c>
      <c r="BJ116" s="17">
        <v>19243</v>
      </c>
      <c r="BK116" s="17">
        <v>21738</v>
      </c>
      <c r="BL116" s="17">
        <v>4641</v>
      </c>
      <c r="BM116" s="13">
        <f t="shared" si="259"/>
        <v>0.85907622386387994</v>
      </c>
      <c r="BN116" s="13">
        <f t="shared" si="325"/>
        <v>7.943304853672771E-2</v>
      </c>
      <c r="BO116" s="13">
        <f t="shared" si="326"/>
        <v>2.593630422154022E-2</v>
      </c>
      <c r="BP116" s="13">
        <f t="shared" si="327"/>
        <v>2.9299141566691334E-2</v>
      </c>
      <c r="BQ116" s="13">
        <f t="shared" si="328"/>
        <v>6.2552818111608456E-3</v>
      </c>
      <c r="BR116" s="13">
        <f t="shared" si="217"/>
        <v>0.14092377613612009</v>
      </c>
      <c r="BS116" s="17">
        <v>557660</v>
      </c>
      <c r="BT116" s="17">
        <v>115861</v>
      </c>
      <c r="BU116" s="17">
        <v>19303</v>
      </c>
      <c r="BV116" s="17">
        <v>55658</v>
      </c>
      <c r="BW116" s="13">
        <f t="shared" si="260"/>
        <v>0.74505465729302778</v>
      </c>
      <c r="BX116" s="13">
        <f t="shared" si="329"/>
        <v>0.15479463767999765</v>
      </c>
      <c r="BY116" s="13">
        <f t="shared" si="330"/>
        <v>2.5789531344775157E-2</v>
      </c>
      <c r="BZ116" s="13">
        <f t="shared" si="331"/>
        <v>7.4361173682199438E-2</v>
      </c>
      <c r="CA116" s="13">
        <f t="shared" si="261"/>
        <v>0.25494534270697222</v>
      </c>
      <c r="CB116" s="8">
        <v>723741</v>
      </c>
      <c r="CC116" s="8">
        <v>95393</v>
      </c>
      <c r="CD116" s="13">
        <f t="shared" si="262"/>
        <v>0.13180543868593875</v>
      </c>
      <c r="CE116" s="8">
        <v>148709</v>
      </c>
      <c r="CF116" s="8">
        <v>26846</v>
      </c>
      <c r="CG116" s="13">
        <f t="shared" si="263"/>
        <v>0.18052706964608733</v>
      </c>
      <c r="CH116" s="5">
        <v>73211</v>
      </c>
      <c r="CI116" s="5">
        <f>CH116*VLOOKUP(H116,'R-CPI-U-RS'!$A$44:$O$54,15,FALSE)</f>
        <v>75361.868462052065</v>
      </c>
      <c r="CJ116" s="5">
        <v>59627912</v>
      </c>
      <c r="CK116" s="5">
        <v>48916577</v>
      </c>
      <c r="CL116" s="9">
        <v>17484</v>
      </c>
      <c r="CM116" s="9">
        <v>9051</v>
      </c>
      <c r="CN116" s="9">
        <v>3118</v>
      </c>
      <c r="CO116" s="9">
        <v>2379</v>
      </c>
      <c r="CP116" s="9">
        <v>1830</v>
      </c>
      <c r="CQ116" s="9">
        <v>608</v>
      </c>
      <c r="CR116" s="9">
        <v>335</v>
      </c>
      <c r="CS116" s="9">
        <v>187</v>
      </c>
      <c r="CT116" s="20">
        <v>20005233000</v>
      </c>
      <c r="CU116" s="20">
        <f>CT116*VLOOKUP(H116,'R-CPI-U-RS'!$A$44:$P$54,16,FALSE)</f>
        <v>20005233000</v>
      </c>
      <c r="CV116" s="9" t="e">
        <v>#N/A</v>
      </c>
      <c r="CW116" s="9">
        <v>597404</v>
      </c>
      <c r="CX116" s="9">
        <v>74775</v>
      </c>
      <c r="CY116" s="9">
        <v>29053</v>
      </c>
      <c r="CZ116" s="9">
        <v>19041</v>
      </c>
      <c r="DA116" s="11">
        <f t="shared" si="264"/>
        <v>0.82941329190459734</v>
      </c>
      <c r="DB116" s="11">
        <f t="shared" si="265"/>
        <v>0.10381480355365258</v>
      </c>
      <c r="DC116" s="11">
        <f t="shared" si="266"/>
        <v>4.0336094786282424E-2</v>
      </c>
      <c r="DD116" s="11">
        <f t="shared" si="267"/>
        <v>2.6435809755467717E-2</v>
      </c>
      <c r="DE116" s="9">
        <v>350205</v>
      </c>
      <c r="DF116" s="9">
        <v>358123</v>
      </c>
      <c r="DG116" s="9">
        <v>422</v>
      </c>
      <c r="DH116" s="9">
        <v>67</v>
      </c>
      <c r="DI116" s="9">
        <v>1132</v>
      </c>
      <c r="DJ116" s="9">
        <v>14809</v>
      </c>
      <c r="DK116" s="9">
        <v>35816</v>
      </c>
      <c r="DL116" s="9">
        <v>14907</v>
      </c>
      <c r="DM116" s="9">
        <v>39658</v>
      </c>
      <c r="DN116" s="9">
        <v>9904</v>
      </c>
      <c r="DO116" s="9">
        <v>6667</v>
      </c>
      <c r="DP116" s="9">
        <v>11421</v>
      </c>
      <c r="DQ116" s="9">
        <v>6054</v>
      </c>
      <c r="DR116" s="9">
        <v>26172</v>
      </c>
      <c r="DS116" s="9">
        <v>11864</v>
      </c>
      <c r="DT116" s="9">
        <v>23654</v>
      </c>
      <c r="DU116" s="9">
        <v>31251</v>
      </c>
      <c r="DV116" s="9">
        <v>70305</v>
      </c>
      <c r="DW116" s="9">
        <v>5453</v>
      </c>
      <c r="DX116" s="9">
        <v>29479</v>
      </c>
      <c r="DY116" s="9">
        <v>11149</v>
      </c>
      <c r="DZ116" s="9">
        <v>21</v>
      </c>
      <c r="EA116" s="9">
        <f t="shared" si="336"/>
        <v>51114</v>
      </c>
      <c r="EB116" s="9">
        <f t="shared" si="337"/>
        <v>17475</v>
      </c>
      <c r="EC116" s="9">
        <f t="shared" si="338"/>
        <v>61690</v>
      </c>
      <c r="ED116" s="9">
        <f t="shared" si="339"/>
        <v>101556</v>
      </c>
      <c r="EE116" s="9">
        <f t="shared" si="340"/>
        <v>65601</v>
      </c>
      <c r="EF116" s="9">
        <f t="shared" si="341"/>
        <v>52769</v>
      </c>
      <c r="EG116" s="11">
        <f t="shared" si="342"/>
        <v>0.14595451235704801</v>
      </c>
      <c r="EH116" s="11">
        <f t="shared" si="343"/>
        <v>4.9899344669550691E-2</v>
      </c>
      <c r="EI116" s="11">
        <f t="shared" si="344"/>
        <v>0.17615396696220784</v>
      </c>
      <c r="EJ116" s="11">
        <f t="shared" si="345"/>
        <v>0.2899901486272326</v>
      </c>
      <c r="EK116" s="11">
        <f t="shared" si="346"/>
        <v>0.1873217115689382</v>
      </c>
      <c r="EL116" s="11">
        <f t="shared" si="347"/>
        <v>0.15068031581502264</v>
      </c>
      <c r="EM116" s="9">
        <v>615900</v>
      </c>
      <c r="EN116" s="9">
        <v>390064</v>
      </c>
      <c r="EO116" s="14">
        <f t="shared" si="268"/>
        <v>0.63332359149212536</v>
      </c>
      <c r="EP116" s="9">
        <v>370889</v>
      </c>
      <c r="EQ116" s="9">
        <v>358123</v>
      </c>
      <c r="ER116" s="11">
        <f t="shared" si="218"/>
        <v>3.4420001671659178E-2</v>
      </c>
      <c r="ES116" s="9">
        <v>52711</v>
      </c>
      <c r="ET116" s="9">
        <v>525326</v>
      </c>
      <c r="EU116" s="9">
        <v>41412</v>
      </c>
      <c r="EV116" s="9">
        <v>121190</v>
      </c>
      <c r="EW116" s="9">
        <v>144843</v>
      </c>
      <c r="EX116" s="9">
        <v>95028</v>
      </c>
      <c r="EY116" s="9">
        <v>122853</v>
      </c>
      <c r="EZ116" s="13">
        <f t="shared" si="269"/>
        <v>7.8831049672013181E-2</v>
      </c>
      <c r="FA116" s="13">
        <f t="shared" si="270"/>
        <v>0.23069484472498983</v>
      </c>
      <c r="FB116" s="13">
        <f t="shared" si="271"/>
        <v>0.27572021944468766</v>
      </c>
      <c r="FC116" s="13">
        <f t="shared" si="272"/>
        <v>0.18089338810567152</v>
      </c>
      <c r="FD116" s="13">
        <f t="shared" si="273"/>
        <v>0.23386049805263778</v>
      </c>
      <c r="FE116" s="13">
        <f t="shared" si="274"/>
        <v>0.41475388615830933</v>
      </c>
      <c r="FF116" s="9">
        <v>443</v>
      </c>
      <c r="FG116" s="9">
        <v>43704</v>
      </c>
      <c r="FH116" s="9">
        <v>333</v>
      </c>
      <c r="FI116" s="9">
        <v>8530</v>
      </c>
      <c r="FJ116" s="9">
        <v>652</v>
      </c>
      <c r="FK116" s="9">
        <f t="shared" si="219"/>
        <v>44147</v>
      </c>
      <c r="FL116" s="9">
        <f t="shared" si="220"/>
        <v>8863</v>
      </c>
      <c r="FM116" s="9">
        <f t="shared" si="221"/>
        <v>652</v>
      </c>
      <c r="FN116" s="9">
        <v>111691</v>
      </c>
      <c r="FO116" s="9">
        <v>73331</v>
      </c>
      <c r="FP116" s="9">
        <v>279288</v>
      </c>
      <c r="FQ116" s="9">
        <f t="shared" si="222"/>
        <v>38360</v>
      </c>
      <c r="FR116" s="8">
        <v>340285</v>
      </c>
      <c r="FS116" s="8">
        <v>22916</v>
      </c>
      <c r="FT116" s="13">
        <f t="shared" si="275"/>
        <v>6.7343550259341439E-2</v>
      </c>
      <c r="FU116" s="8">
        <v>317369</v>
      </c>
      <c r="FV116" s="8">
        <v>199548</v>
      </c>
      <c r="FW116" s="8">
        <v>117821</v>
      </c>
      <c r="FX116" s="13">
        <f t="shared" si="276"/>
        <v>0.62875706196887537</v>
      </c>
      <c r="FY116" s="13">
        <f t="shared" si="277"/>
        <v>0.37124293803112468</v>
      </c>
      <c r="FZ116" s="17">
        <v>43763</v>
      </c>
      <c r="GA116" s="17">
        <v>59540</v>
      </c>
      <c r="GB116" s="17">
        <v>90205</v>
      </c>
      <c r="GC116" s="17">
        <v>64055</v>
      </c>
      <c r="GD116" s="17">
        <v>82722</v>
      </c>
      <c r="GE116" s="13">
        <f t="shared" si="223"/>
        <v>0.12860690303716002</v>
      </c>
      <c r="GF116" s="13">
        <f t="shared" si="224"/>
        <v>0.17497098020776702</v>
      </c>
      <c r="GG116" s="13">
        <f t="shared" si="225"/>
        <v>0.26508661856972832</v>
      </c>
      <c r="GH116" s="13">
        <f t="shared" si="226"/>
        <v>0.18823927002365665</v>
      </c>
      <c r="GI116" s="13">
        <f t="shared" si="227"/>
        <v>0.24309622816168799</v>
      </c>
      <c r="GJ116">
        <v>1965</v>
      </c>
      <c r="GK116" s="8">
        <v>231098</v>
      </c>
      <c r="GL116" s="8">
        <v>44531</v>
      </c>
      <c r="GM116" s="8">
        <v>32343</v>
      </c>
      <c r="GN116" s="8">
        <v>30064</v>
      </c>
      <c r="GO116" s="8">
        <v>2249</v>
      </c>
      <c r="GP116" s="13">
        <f t="shared" si="278"/>
        <v>0.67913072865392243</v>
      </c>
      <c r="GQ116" s="13">
        <f t="shared" si="279"/>
        <v>0.13086383472677315</v>
      </c>
      <c r="GR116" s="13">
        <f t="shared" si="280"/>
        <v>9.5046799006714963E-2</v>
      </c>
      <c r="GS116" s="13">
        <f t="shared" si="281"/>
        <v>8.8349471766313525E-2</v>
      </c>
      <c r="GT116" s="13">
        <f t="shared" si="282"/>
        <v>6.6091658462759158E-3</v>
      </c>
      <c r="GU116" s="21">
        <v>248381.26320835599</v>
      </c>
      <c r="GV116" s="21">
        <f>GU116*VLOOKUP(H116,'R-CPI-U-RS'!$A$44:$O$54,15,FALSE)</f>
        <v>255678.46479827428</v>
      </c>
      <c r="GW116" s="9">
        <v>443</v>
      </c>
      <c r="GX116" s="9">
        <v>34</v>
      </c>
      <c r="GY116" s="9">
        <v>107</v>
      </c>
      <c r="GZ116" s="9">
        <v>512</v>
      </c>
      <c r="HA116" s="9">
        <f t="shared" si="228"/>
        <v>653</v>
      </c>
      <c r="HB116" s="8">
        <v>25734</v>
      </c>
      <c r="HC116" s="8">
        <v>89296</v>
      </c>
      <c r="HD116" s="8">
        <v>94283</v>
      </c>
      <c r="HE116" s="8">
        <v>105291</v>
      </c>
      <c r="HF116" s="8">
        <v>2765</v>
      </c>
      <c r="HG116" s="13">
        <f t="shared" si="283"/>
        <v>8.1085424222277533E-2</v>
      </c>
      <c r="HH116" s="13">
        <f t="shared" si="332"/>
        <v>0.28136333416307202</v>
      </c>
      <c r="HI116" s="13">
        <f t="shared" si="333"/>
        <v>0.29707690417148491</v>
      </c>
      <c r="HJ116" s="13">
        <f t="shared" si="334"/>
        <v>0.33176208136270396</v>
      </c>
      <c r="HK116" s="13">
        <f t="shared" si="335"/>
        <v>8.7122560804615452E-3</v>
      </c>
      <c r="HL116" s="5">
        <v>1208</v>
      </c>
      <c r="HM116" s="5">
        <f>HL116*VLOOKUP(H116,'R-CPI-U-RS'!$A$44:$O$54,15,FALSE)</f>
        <v>1243.4898731359892</v>
      </c>
      <c r="HN116" s="17">
        <v>40292</v>
      </c>
      <c r="HO116" s="17">
        <v>79635</v>
      </c>
      <c r="HP116" s="17">
        <v>35331</v>
      </c>
      <c r="HQ116" s="17">
        <v>17195</v>
      </c>
      <c r="HR116" s="17">
        <v>26199</v>
      </c>
      <c r="HS116" s="17">
        <v>896</v>
      </c>
      <c r="HT116" s="13">
        <f t="shared" si="284"/>
        <v>0.20191633090785174</v>
      </c>
      <c r="HU116" s="13">
        <f t="shared" si="285"/>
        <v>0.39907691382524507</v>
      </c>
      <c r="HV116" s="13">
        <f t="shared" si="286"/>
        <v>0.1770551446268567</v>
      </c>
      <c r="HW116" s="13">
        <f t="shared" si="287"/>
        <v>8.6169743620582523E-2</v>
      </c>
      <c r="HX116" s="13">
        <f t="shared" si="288"/>
        <v>0.13129171928558542</v>
      </c>
      <c r="HY116" s="13">
        <f t="shared" si="289"/>
        <v>4.4901477338785654E-3</v>
      </c>
      <c r="HZ116" s="13">
        <v>0.17</v>
      </c>
      <c r="IA116" s="17">
        <v>4270</v>
      </c>
      <c r="IB116" s="17">
        <v>27137</v>
      </c>
      <c r="IC116" s="17">
        <v>26274</v>
      </c>
      <c r="ID116" s="17">
        <v>17972</v>
      </c>
      <c r="IE116" s="17">
        <v>36156</v>
      </c>
      <c r="IF116" s="17">
        <v>6012</v>
      </c>
      <c r="IG116" s="13">
        <f t="shared" si="290"/>
        <v>3.6241417064869587E-2</v>
      </c>
      <c r="IH116" s="13">
        <f t="shared" si="291"/>
        <v>0.23032396601624497</v>
      </c>
      <c r="II116" s="13">
        <f t="shared" si="292"/>
        <v>0.22299929554154183</v>
      </c>
      <c r="IJ116" s="13">
        <f t="shared" si="293"/>
        <v>0.15253647482197571</v>
      </c>
      <c r="IK116" s="13">
        <f t="shared" si="294"/>
        <v>0.30687228932024002</v>
      </c>
      <c r="IL116" s="13">
        <f t="shared" si="295"/>
        <v>5.1026557235127862E-2</v>
      </c>
      <c r="IM116" s="13">
        <v>0.29100000000000004</v>
      </c>
      <c r="IN116" s="17">
        <v>394981</v>
      </c>
      <c r="IO116" s="17">
        <v>287607</v>
      </c>
      <c r="IP116" s="17">
        <v>31496</v>
      </c>
      <c r="IQ116" s="17">
        <v>8235</v>
      </c>
      <c r="IR116" s="17">
        <v>10692</v>
      </c>
      <c r="IS116" s="17">
        <v>7624</v>
      </c>
      <c r="IT116" s="17">
        <v>49327</v>
      </c>
      <c r="IU116" s="13">
        <f t="shared" si="296"/>
        <v>0.72815401247148592</v>
      </c>
      <c r="IV116" s="13">
        <f t="shared" si="297"/>
        <v>7.9740544481886472E-2</v>
      </c>
      <c r="IW116" s="13">
        <f t="shared" si="298"/>
        <v>2.0849104134122907E-2</v>
      </c>
      <c r="IX116" s="13">
        <f t="shared" si="299"/>
        <v>2.7069656515123511E-2</v>
      </c>
      <c r="IY116" s="13">
        <f t="shared" si="300"/>
        <v>1.9302194282762968E-2</v>
      </c>
      <c r="IZ116" s="13">
        <f t="shared" si="301"/>
        <v>0.12488448811461818</v>
      </c>
      <c r="JA116" s="17">
        <v>394981</v>
      </c>
      <c r="JB116" s="17">
        <v>287607</v>
      </c>
      <c r="JC116" s="17">
        <v>31496</v>
      </c>
      <c r="JD116" s="17">
        <v>8235</v>
      </c>
      <c r="JE116" s="17">
        <v>12099</v>
      </c>
      <c r="JF116" s="17">
        <v>6217</v>
      </c>
      <c r="JG116" s="17">
        <v>49327</v>
      </c>
      <c r="JH116" s="13">
        <f t="shared" si="229"/>
        <v>0.72815401247148592</v>
      </c>
      <c r="JI116" s="13">
        <f t="shared" si="230"/>
        <v>7.9740544481886472E-2</v>
      </c>
      <c r="JJ116" s="13">
        <f t="shared" si="231"/>
        <v>2.0849104134122907E-2</v>
      </c>
      <c r="JK116" s="13">
        <f t="shared" si="232"/>
        <v>3.0631853177747789E-2</v>
      </c>
      <c r="JL116" s="13">
        <f t="shared" si="233"/>
        <v>1.5739997620138689E-2</v>
      </c>
      <c r="JM116" s="13">
        <f t="shared" si="234"/>
        <v>0.12488448811461818</v>
      </c>
      <c r="JN116" s="1">
        <v>48</v>
      </c>
      <c r="JO116" s="1">
        <v>26</v>
      </c>
      <c r="JP116" s="1">
        <v>2</v>
      </c>
      <c r="JQ116" s="1">
        <v>16</v>
      </c>
      <c r="JR116" s="1">
        <v>4</v>
      </c>
      <c r="JS116" s="1">
        <v>0</v>
      </c>
      <c r="JT116" s="11">
        <f t="shared" si="235"/>
        <v>0.54166666666666663</v>
      </c>
      <c r="JU116" s="11">
        <f t="shared" si="236"/>
        <v>4.1666666666666664E-2</v>
      </c>
      <c r="JV116" s="11">
        <f t="shared" si="237"/>
        <v>0.33333333333333331</v>
      </c>
      <c r="JW116" s="11">
        <f t="shared" si="238"/>
        <v>8.3333333333333329E-2</v>
      </c>
      <c r="JX116" s="11">
        <f t="shared" si="239"/>
        <v>0</v>
      </c>
      <c r="JY116" s="29">
        <f>(JN116/J116)*100000</f>
        <v>6.3923206920752538</v>
      </c>
      <c r="JZ116" s="9">
        <v>8761940</v>
      </c>
      <c r="KA116" s="9"/>
      <c r="KB116" s="9">
        <v>397224</v>
      </c>
      <c r="KC116" s="9"/>
      <c r="KD116" s="9"/>
      <c r="KE116" s="9"/>
      <c r="KF116" s="9"/>
      <c r="KG116" s="9">
        <v>3244</v>
      </c>
      <c r="KH116" s="9">
        <f t="shared" si="240"/>
        <v>0</v>
      </c>
      <c r="KI116" s="9">
        <f t="shared" si="241"/>
        <v>400468</v>
      </c>
      <c r="KJ116" s="9">
        <f t="shared" si="242"/>
        <v>9162408</v>
      </c>
      <c r="KK116" t="e">
        <v>#N/A</v>
      </c>
      <c r="KL116" s="8" t="e">
        <v>#N/A</v>
      </c>
      <c r="KM116" s="8" t="e">
        <v>#N/A</v>
      </c>
      <c r="KN116" s="8" t="e">
        <v>#N/A</v>
      </c>
      <c r="KO116" s="8">
        <v>315853</v>
      </c>
      <c r="KP116" s="8">
        <v>98457</v>
      </c>
      <c r="KQ116" s="8">
        <v>157012</v>
      </c>
      <c r="KR116" s="8">
        <v>51650</v>
      </c>
      <c r="KS116" s="8">
        <v>8734</v>
      </c>
      <c r="KT116" s="13">
        <f t="shared" si="302"/>
        <v>0.31171779277068762</v>
      </c>
      <c r="KU116" s="13">
        <f t="shared" si="303"/>
        <v>0.49710466577806767</v>
      </c>
      <c r="KV116" s="13">
        <f t="shared" si="304"/>
        <v>0.16352543746616305</v>
      </c>
      <c r="KW116" s="13">
        <f t="shared" si="305"/>
        <v>2.7652103985081666E-2</v>
      </c>
      <c r="KX116" s="17">
        <v>6364275</v>
      </c>
      <c r="KY116" s="15">
        <f t="shared" si="306"/>
        <v>20.149484095449466</v>
      </c>
      <c r="KZ116" s="8">
        <v>359284</v>
      </c>
      <c r="LA116" s="8">
        <v>15924</v>
      </c>
      <c r="LB116" s="8">
        <v>96244</v>
      </c>
      <c r="LC116" s="8">
        <v>165698</v>
      </c>
      <c r="LD116" s="8">
        <v>53906</v>
      </c>
      <c r="LE116" s="8">
        <v>27512</v>
      </c>
      <c r="LF116" s="13">
        <f t="shared" si="307"/>
        <v>4.4321483840081943E-2</v>
      </c>
      <c r="LG116" s="13">
        <f t="shared" si="308"/>
        <v>0.26787722247581303</v>
      </c>
      <c r="LH116" s="13">
        <f t="shared" si="309"/>
        <v>0.46118947684839851</v>
      </c>
      <c r="LI116" s="13">
        <f t="shared" si="310"/>
        <v>0.150037296400619</v>
      </c>
      <c r="LJ116" s="13">
        <f t="shared" si="311"/>
        <v>7.6574520435087556E-2</v>
      </c>
      <c r="LK116" s="17">
        <v>563</v>
      </c>
      <c r="LL116" s="17">
        <v>48</v>
      </c>
      <c r="LM116" s="13">
        <f t="shared" si="348"/>
        <v>8.5257548845470696E-2</v>
      </c>
      <c r="LN116" s="27" t="e">
        <v>#N/A</v>
      </c>
      <c r="LO116" s="27" t="e">
        <v>#N/A</v>
      </c>
      <c r="LP116" s="27" t="e">
        <v>#N/A</v>
      </c>
      <c r="LQ116" s="27" t="e">
        <v>#N/A</v>
      </c>
      <c r="LR116" s="27" t="e">
        <v>#N/A</v>
      </c>
      <c r="LS116" s="11" t="e">
        <f t="shared" si="312"/>
        <v>#N/A</v>
      </c>
      <c r="LT116" s="11" t="e">
        <f t="shared" si="313"/>
        <v>#N/A</v>
      </c>
      <c r="LU116" s="11" t="e">
        <f t="shared" si="314"/>
        <v>#N/A</v>
      </c>
      <c r="LV116" s="11" t="e">
        <f t="shared" si="315"/>
        <v>#N/A</v>
      </c>
      <c r="LW116" s="11" t="e">
        <f t="shared" si="316"/>
        <v>#N/A</v>
      </c>
      <c r="LX116" s="25" t="e">
        <v>#N/A</v>
      </c>
      <c r="LY116" s="25" t="e">
        <v>#N/A</v>
      </c>
      <c r="LZ116" s="25" t="e">
        <v>#N/A</v>
      </c>
      <c r="MA116" s="25" t="e">
        <v>#N/A</v>
      </c>
      <c r="MB116" s="22" t="e">
        <v>#N/A</v>
      </c>
      <c r="MC116" s="22" t="e">
        <v>#N/A</v>
      </c>
      <c r="MD116" s="1">
        <v>365</v>
      </c>
      <c r="ME116" s="1">
        <v>245</v>
      </c>
      <c r="MF116" s="1">
        <v>115</v>
      </c>
      <c r="MG116" s="1">
        <v>3</v>
      </c>
      <c r="MH116" s="1">
        <v>1</v>
      </c>
      <c r="MI116" s="1">
        <v>0</v>
      </c>
      <c r="MJ116" s="11">
        <f t="shared" si="243"/>
        <v>0.67123287671232879</v>
      </c>
      <c r="MK116" s="11">
        <f t="shared" si="244"/>
        <v>0.31506849315068491</v>
      </c>
      <c r="ML116" s="11">
        <f t="shared" si="245"/>
        <v>8.21917808219178E-3</v>
      </c>
      <c r="MM116" s="11">
        <f t="shared" si="246"/>
        <v>2.7397260273972603E-3</v>
      </c>
      <c r="MN116" s="11">
        <f t="shared" si="247"/>
        <v>0</v>
      </c>
      <c r="MO116" s="26" t="e">
        <v>#N/A</v>
      </c>
      <c r="MP116" s="26" t="e">
        <v>#N/A</v>
      </c>
      <c r="MQ116" s="26" t="e">
        <v>#N/A</v>
      </c>
      <c r="MR116" s="26" t="e">
        <v>#N/A</v>
      </c>
      <c r="MS116" s="9">
        <v>64073.614164329498</v>
      </c>
      <c r="MT116" s="9">
        <v>899436.19000056398</v>
      </c>
      <c r="MU116" s="9">
        <v>3645.9038</v>
      </c>
      <c r="MV116" s="9">
        <v>376217.14270041301</v>
      </c>
      <c r="MW116" s="9">
        <v>1343372.8506652999</v>
      </c>
      <c r="MX116" s="13">
        <v>6.3E-2</v>
      </c>
      <c r="MY116" s="13">
        <v>0.109</v>
      </c>
      <c r="MZ116" s="13">
        <v>0.11599999999999999</v>
      </c>
      <c r="NA116" s="13">
        <v>0.11199999999999999</v>
      </c>
      <c r="NB116" s="13">
        <v>0.314</v>
      </c>
      <c r="NC116" s="8">
        <v>1500</v>
      </c>
      <c r="ND116" s="8">
        <v>1806</v>
      </c>
      <c r="NE116" s="8">
        <v>547</v>
      </c>
      <c r="NF116" s="8">
        <v>874</v>
      </c>
      <c r="NG116" s="8">
        <v>2653</v>
      </c>
      <c r="NH116" s="38">
        <f t="shared" si="248"/>
        <v>0.2032520325203252</v>
      </c>
      <c r="NI116" s="38">
        <f t="shared" si="249"/>
        <v>0.24471544715447155</v>
      </c>
      <c r="NJ116" s="38">
        <f t="shared" si="250"/>
        <v>7.4119241192411922E-2</v>
      </c>
      <c r="NK116" s="38">
        <f t="shared" si="251"/>
        <v>0.11842818428184282</v>
      </c>
      <c r="NL116" s="38">
        <f t="shared" si="252"/>
        <v>0.35948509485094848</v>
      </c>
      <c r="NM116" s="8">
        <v>741314</v>
      </c>
      <c r="NN116" s="8">
        <v>114775</v>
      </c>
      <c r="NO116" s="11">
        <f t="shared" si="253"/>
        <v>0.15482642982595768</v>
      </c>
      <c r="NP116" s="13">
        <v>0.21899999999999997</v>
      </c>
      <c r="NQ116" s="13">
        <v>0.254</v>
      </c>
      <c r="NR116" s="13">
        <v>9.2658521961000009E-2</v>
      </c>
      <c r="NS116" s="9" t="e">
        <v>#N/A</v>
      </c>
      <c r="NT116" s="39" t="e">
        <v>#N/A</v>
      </c>
      <c r="NU116" s="8">
        <v>2687</v>
      </c>
      <c r="NV116" s="16">
        <v>357.29720000000003</v>
      </c>
      <c r="NW116" s="8">
        <v>361</v>
      </c>
      <c r="NX116" s="25">
        <v>6.6538872710000003</v>
      </c>
      <c r="NY116" s="39" t="e">
        <v>#N/A</v>
      </c>
    </row>
    <row r="117" spans="1:389" x14ac:dyDescent="0.25">
      <c r="A117" s="3" t="s">
        <v>54</v>
      </c>
      <c r="B117" s="3" t="s">
        <v>9</v>
      </c>
      <c r="C117" s="3" t="s">
        <v>85</v>
      </c>
      <c r="D117" s="3" t="s">
        <v>101</v>
      </c>
      <c r="E117" s="3" t="s">
        <v>32</v>
      </c>
      <c r="F117" s="3" t="s">
        <v>33</v>
      </c>
      <c r="G117" s="3">
        <v>36055</v>
      </c>
      <c r="H117" s="3">
        <v>2024</v>
      </c>
      <c r="I117" s="3" t="str">
        <f t="shared" si="216"/>
        <v>Sum of 2024</v>
      </c>
      <c r="J117" s="8">
        <v>752202</v>
      </c>
      <c r="K117" s="8">
        <v>752202</v>
      </c>
      <c r="L117" s="8">
        <v>149701</v>
      </c>
      <c r="M117" s="8">
        <v>173697</v>
      </c>
      <c r="N117" s="8">
        <v>279269</v>
      </c>
      <c r="O117" s="8">
        <v>149535</v>
      </c>
      <c r="P117" s="13">
        <f t="shared" si="254"/>
        <v>0.19901701936447921</v>
      </c>
      <c r="Q117" s="13">
        <f t="shared" si="255"/>
        <v>0.23091802467954087</v>
      </c>
      <c r="R117" s="13">
        <f t="shared" si="256"/>
        <v>0.37126862199249672</v>
      </c>
      <c r="S117" s="13">
        <f t="shared" si="257"/>
        <v>0.1987963339634832</v>
      </c>
      <c r="T117" s="15">
        <v>40</v>
      </c>
      <c r="U117" s="15">
        <v>38.5</v>
      </c>
      <c r="V117" s="15">
        <v>41.4</v>
      </c>
      <c r="W117" s="17">
        <v>503130</v>
      </c>
      <c r="X117" s="17">
        <v>100551</v>
      </c>
      <c r="Y117" s="17">
        <v>27389</v>
      </c>
      <c r="Z117" s="17">
        <v>7525</v>
      </c>
      <c r="AA117" s="17">
        <v>35761</v>
      </c>
      <c r="AB117" s="17">
        <v>77846</v>
      </c>
      <c r="AC117" s="17">
        <v>249072</v>
      </c>
      <c r="AD117" s="13">
        <f t="shared" si="349"/>
        <v>0.66887617953687972</v>
      </c>
      <c r="AE117" s="13">
        <f t="shared" si="350"/>
        <v>0.13367552864788979</v>
      </c>
      <c r="AF117" s="13">
        <f t="shared" si="351"/>
        <v>3.6411761734215009E-2</v>
      </c>
      <c r="AG117" s="13">
        <f t="shared" si="352"/>
        <v>1.0003961701776917E-2</v>
      </c>
      <c r="AH117" s="13">
        <f t="shared" si="353"/>
        <v>4.7541750753122169E-2</v>
      </c>
      <c r="AI117" s="13">
        <f t="shared" si="354"/>
        <v>0.10349081762611639</v>
      </c>
      <c r="AJ117" s="13">
        <f t="shared" si="355"/>
        <v>0.33112382046312028</v>
      </c>
      <c r="AK117" s="17">
        <v>319162</v>
      </c>
      <c r="AL117" s="17">
        <v>106989</v>
      </c>
      <c r="AM117" s="17">
        <v>111832</v>
      </c>
      <c r="AN117" s="17">
        <v>43038</v>
      </c>
      <c r="AO117" s="17">
        <v>57303</v>
      </c>
      <c r="AP117" s="13">
        <f t="shared" si="258"/>
        <v>0.33521847839028457</v>
      </c>
      <c r="AQ117" s="13">
        <f t="shared" si="317"/>
        <v>0.35039259059662492</v>
      </c>
      <c r="AR117" s="13">
        <f t="shared" si="318"/>
        <v>0.13484688026770103</v>
      </c>
      <c r="AS117" s="13">
        <f t="shared" si="319"/>
        <v>0.17954205074538948</v>
      </c>
      <c r="AT117" s="19">
        <v>2.2599999999999998</v>
      </c>
      <c r="AU117" s="17">
        <v>714129</v>
      </c>
      <c r="AV117" s="17">
        <v>614477</v>
      </c>
      <c r="AW117" s="17">
        <v>45248</v>
      </c>
      <c r="AX117" s="17">
        <v>30683</v>
      </c>
      <c r="AY117" s="17">
        <v>13616</v>
      </c>
      <c r="AZ117" s="17">
        <v>10105</v>
      </c>
      <c r="BA117" s="13">
        <f t="shared" si="320"/>
        <v>0.86045658417456794</v>
      </c>
      <c r="BB117" s="13">
        <f t="shared" si="321"/>
        <v>6.3361101425652794E-2</v>
      </c>
      <c r="BC117" s="13">
        <f t="shared" si="322"/>
        <v>4.2965626658488874E-2</v>
      </c>
      <c r="BD117" s="13">
        <f t="shared" si="323"/>
        <v>1.9066583208355914E-2</v>
      </c>
      <c r="BE117" s="13">
        <f t="shared" si="324"/>
        <v>1.4150104532934527E-2</v>
      </c>
      <c r="BF117" s="13">
        <f t="shared" si="210"/>
        <v>0.13954341582543212</v>
      </c>
      <c r="BG117" s="17">
        <v>744347</v>
      </c>
      <c r="BH117" s="17">
        <v>648581</v>
      </c>
      <c r="BI117" s="17">
        <v>59446</v>
      </c>
      <c r="BJ117" s="17">
        <v>16154</v>
      </c>
      <c r="BK117" s="17">
        <v>15223</v>
      </c>
      <c r="BL117" s="17">
        <v>4943</v>
      </c>
      <c r="BM117" s="13">
        <f t="shared" si="259"/>
        <v>0.87134226375601698</v>
      </c>
      <c r="BN117" s="13">
        <f t="shared" si="325"/>
        <v>7.9863289567903145E-2</v>
      </c>
      <c r="BO117" s="13">
        <f t="shared" si="326"/>
        <v>2.1702243711602249E-2</v>
      </c>
      <c r="BP117" s="13">
        <f t="shared" si="327"/>
        <v>2.0451482977697229E-2</v>
      </c>
      <c r="BQ117" s="13">
        <f t="shared" si="328"/>
        <v>6.6407199867803595E-3</v>
      </c>
      <c r="BR117" s="13">
        <f t="shared" si="217"/>
        <v>0.128657736243983</v>
      </c>
      <c r="BS117" s="17">
        <v>558527</v>
      </c>
      <c r="BT117" s="17">
        <v>109407</v>
      </c>
      <c r="BU117" s="17">
        <v>20129</v>
      </c>
      <c r="BV117" s="17">
        <v>64139</v>
      </c>
      <c r="BW117" s="13">
        <f t="shared" si="260"/>
        <v>0.74252262025360205</v>
      </c>
      <c r="BX117" s="13">
        <f t="shared" si="329"/>
        <v>0.14544896184801423</v>
      </c>
      <c r="BY117" s="13">
        <f t="shared" si="330"/>
        <v>2.6760099015955819E-2</v>
      </c>
      <c r="BZ117" s="13">
        <f t="shared" si="331"/>
        <v>8.5268318882427863E-2</v>
      </c>
      <c r="CA117" s="13">
        <f t="shared" si="261"/>
        <v>0.25747737974639795</v>
      </c>
      <c r="CB117" s="8">
        <v>727406</v>
      </c>
      <c r="CC117" s="8">
        <v>103378</v>
      </c>
      <c r="CD117" s="13">
        <f t="shared" si="262"/>
        <v>0.14211870674698862</v>
      </c>
      <c r="CE117" s="8">
        <v>147820</v>
      </c>
      <c r="CF117" s="8">
        <v>25512</v>
      </c>
      <c r="CG117" s="13">
        <f t="shared" si="263"/>
        <v>0.17258828304694898</v>
      </c>
      <c r="CH117" s="5">
        <v>76520</v>
      </c>
      <c r="CI117" s="5">
        <f>CH117*VLOOKUP(H117,'R-CPI-U-RS'!$A$44:$O$54,15,FALSE)</f>
        <v>76520</v>
      </c>
      <c r="CJ117" s="5"/>
      <c r="CK117" s="5" t="e">
        <v>#N/A</v>
      </c>
      <c r="CL117" s="9" t="e">
        <v>#N/A</v>
      </c>
      <c r="CM117" s="9" t="e">
        <v>#N/A</v>
      </c>
      <c r="CN117" s="9" t="e">
        <v>#N/A</v>
      </c>
      <c r="CO117" s="9" t="e">
        <v>#N/A</v>
      </c>
      <c r="CP117" s="9" t="e">
        <v>#N/A</v>
      </c>
      <c r="CQ117" s="9" t="e">
        <v>#N/A</v>
      </c>
      <c r="CR117" s="9" t="e">
        <v>#N/A</v>
      </c>
      <c r="CS117" s="9" t="e">
        <v>#N/A</v>
      </c>
      <c r="CT117" s="20" t="e">
        <v>#N/A</v>
      </c>
      <c r="CU117" s="20" t="e">
        <f>CT117*VLOOKUP(H117,'R-CPI-U-RS'!$A$44:$P$54,16,FALSE)</f>
        <v>#N/A</v>
      </c>
      <c r="CV117" s="9" t="e">
        <v>#N/A</v>
      </c>
      <c r="CW117" s="9">
        <v>606315</v>
      </c>
      <c r="CX117" s="9">
        <v>67960</v>
      </c>
      <c r="CY117" s="9">
        <v>31991</v>
      </c>
      <c r="CZ117" s="9">
        <v>15278</v>
      </c>
      <c r="DA117" s="11">
        <f t="shared" si="264"/>
        <v>0.84030218531371614</v>
      </c>
      <c r="DB117" s="11">
        <f t="shared" si="265"/>
        <v>9.4186910292373027E-2</v>
      </c>
      <c r="DC117" s="11">
        <f t="shared" si="266"/>
        <v>4.433686649740002E-2</v>
      </c>
      <c r="DD117" s="11">
        <f t="shared" si="267"/>
        <v>2.1174037896510817E-2</v>
      </c>
      <c r="DE117" s="9" t="e">
        <v>#N/A</v>
      </c>
      <c r="DF117" s="9">
        <v>354688</v>
      </c>
      <c r="DG117" s="9" t="e">
        <v>#N/A</v>
      </c>
      <c r="DH117" s="9" t="e">
        <v>#N/A</v>
      </c>
      <c r="DI117" s="9" t="e">
        <v>#N/A</v>
      </c>
      <c r="DJ117" s="9" t="e">
        <v>#N/A</v>
      </c>
      <c r="DK117" s="9" t="e">
        <v>#N/A</v>
      </c>
      <c r="DL117" s="9" t="e">
        <v>#N/A</v>
      </c>
      <c r="DM117" s="9" t="e">
        <v>#N/A</v>
      </c>
      <c r="DN117" s="9" t="e">
        <v>#N/A</v>
      </c>
      <c r="DO117" s="9" t="e">
        <v>#N/A</v>
      </c>
      <c r="DP117" s="9" t="e">
        <v>#N/A</v>
      </c>
      <c r="DQ117" s="9" t="e">
        <v>#N/A</v>
      </c>
      <c r="DR117" s="9" t="e">
        <v>#N/A</v>
      </c>
      <c r="DS117" s="9" t="e">
        <v>#N/A</v>
      </c>
      <c r="DT117" s="9" t="e">
        <v>#N/A</v>
      </c>
      <c r="DU117" s="9" t="e">
        <v>#N/A</v>
      </c>
      <c r="DV117" s="9" t="e">
        <v>#N/A</v>
      </c>
      <c r="DW117" s="9" t="e">
        <v>#N/A</v>
      </c>
      <c r="DX117" s="9" t="e">
        <v>#N/A</v>
      </c>
      <c r="DY117" s="9" t="e">
        <v>#N/A</v>
      </c>
      <c r="DZ117" s="9" t="e">
        <v>#N/A</v>
      </c>
      <c r="EA117" s="9" t="e">
        <f t="shared" si="336"/>
        <v>#N/A</v>
      </c>
      <c r="EB117" s="9" t="e">
        <f t="shared" si="337"/>
        <v>#N/A</v>
      </c>
      <c r="EC117" s="9" t="e">
        <f t="shared" si="338"/>
        <v>#N/A</v>
      </c>
      <c r="ED117" s="9" t="e">
        <f t="shared" si="339"/>
        <v>#N/A</v>
      </c>
      <c r="EE117" s="9" t="e">
        <f t="shared" si="340"/>
        <v>#N/A</v>
      </c>
      <c r="EF117" s="9" t="e">
        <f t="shared" si="341"/>
        <v>#N/A</v>
      </c>
      <c r="EG117" s="11" t="e">
        <f t="shared" si="342"/>
        <v>#N/A</v>
      </c>
      <c r="EH117" s="11" t="e">
        <f t="shared" si="343"/>
        <v>#N/A</v>
      </c>
      <c r="EI117" s="11" t="e">
        <f t="shared" si="344"/>
        <v>#N/A</v>
      </c>
      <c r="EJ117" s="11" t="e">
        <f t="shared" si="345"/>
        <v>#N/A</v>
      </c>
      <c r="EK117" s="11" t="e">
        <f t="shared" si="346"/>
        <v>#N/A</v>
      </c>
      <c r="EL117" s="11" t="e">
        <f t="shared" si="347"/>
        <v>#N/A</v>
      </c>
      <c r="EM117" s="9">
        <v>621535</v>
      </c>
      <c r="EN117" s="9">
        <v>393000</v>
      </c>
      <c r="EO117" s="14">
        <f t="shared" si="268"/>
        <v>0.63230550170143274</v>
      </c>
      <c r="EP117" s="9">
        <v>368244</v>
      </c>
      <c r="EQ117" s="9">
        <v>354688</v>
      </c>
      <c r="ER117" s="11">
        <f t="shared" si="218"/>
        <v>3.6812548201735802E-2</v>
      </c>
      <c r="ES117" s="9" t="e">
        <v>#N/A</v>
      </c>
      <c r="ET117" s="9">
        <v>529520</v>
      </c>
      <c r="EU117" s="9">
        <v>37272</v>
      </c>
      <c r="EV117" s="9">
        <v>122142</v>
      </c>
      <c r="EW117" s="9">
        <v>145553</v>
      </c>
      <c r="EX117" s="9">
        <v>98673</v>
      </c>
      <c r="EY117" s="9">
        <v>125880</v>
      </c>
      <c r="EZ117" s="13">
        <f t="shared" si="269"/>
        <v>7.038827617464874E-2</v>
      </c>
      <c r="FA117" s="13">
        <f t="shared" si="270"/>
        <v>0.23066550838495242</v>
      </c>
      <c r="FB117" s="13">
        <f t="shared" si="271"/>
        <v>0.27487724731832602</v>
      </c>
      <c r="FC117" s="13">
        <f t="shared" si="272"/>
        <v>0.18634423628946969</v>
      </c>
      <c r="FD117" s="13">
        <f t="shared" si="273"/>
        <v>0.23772473183260312</v>
      </c>
      <c r="FE117" s="13">
        <f t="shared" si="274"/>
        <v>0.42406896812207284</v>
      </c>
      <c r="FF117" s="9" t="e">
        <v>#N/A</v>
      </c>
      <c r="FG117" s="9" t="e">
        <v>#N/A</v>
      </c>
      <c r="FH117" s="9" t="e">
        <v>#N/A</v>
      </c>
      <c r="FI117" s="9" t="e">
        <v>#N/A</v>
      </c>
      <c r="FJ117" s="9" t="e">
        <v>#N/A</v>
      </c>
      <c r="FK117" s="9" t="e">
        <f t="shared" si="219"/>
        <v>#N/A</v>
      </c>
      <c r="FL117" s="9" t="e">
        <f t="shared" si="220"/>
        <v>#N/A</v>
      </c>
      <c r="FM117" s="9" t="e">
        <f t="shared" si="221"/>
        <v>#N/A</v>
      </c>
      <c r="FN117" s="9" t="e">
        <v>#N/A</v>
      </c>
      <c r="FO117" s="9" t="e">
        <v>#N/A</v>
      </c>
      <c r="FP117" s="9" t="e">
        <v>#N/A</v>
      </c>
      <c r="FQ117" s="9" t="e">
        <f t="shared" si="222"/>
        <v>#N/A</v>
      </c>
      <c r="FR117" s="8">
        <v>341885</v>
      </c>
      <c r="FS117" s="8">
        <v>22723</v>
      </c>
      <c r="FT117" s="13">
        <f t="shared" si="275"/>
        <v>6.6463869429779013E-2</v>
      </c>
      <c r="FU117" s="8">
        <v>319162</v>
      </c>
      <c r="FV117" s="8">
        <v>200087</v>
      </c>
      <c r="FW117" s="8">
        <v>119075</v>
      </c>
      <c r="FX117" s="13">
        <f t="shared" si="276"/>
        <v>0.62691360500310189</v>
      </c>
      <c r="FY117" s="13">
        <f t="shared" si="277"/>
        <v>0.37308639499689811</v>
      </c>
      <c r="FZ117" s="17">
        <v>47473</v>
      </c>
      <c r="GA117" s="17">
        <v>57817</v>
      </c>
      <c r="GB117" s="17">
        <v>90924</v>
      </c>
      <c r="GC117" s="17">
        <v>61802</v>
      </c>
      <c r="GD117" s="17">
        <v>83869</v>
      </c>
      <c r="GE117" s="13">
        <f t="shared" si="223"/>
        <v>0.13885663307837431</v>
      </c>
      <c r="GF117" s="13">
        <f t="shared" si="224"/>
        <v>0.169112420843266</v>
      </c>
      <c r="GG117" s="13">
        <f t="shared" si="225"/>
        <v>0.26594907644383348</v>
      </c>
      <c r="GH117" s="13">
        <f t="shared" si="226"/>
        <v>0.1807683870307267</v>
      </c>
      <c r="GI117" s="13">
        <f t="shared" si="227"/>
        <v>0.24531348260379951</v>
      </c>
      <c r="GJ117">
        <v>1966</v>
      </c>
      <c r="GK117" s="8">
        <v>227368</v>
      </c>
      <c r="GL117" s="8">
        <v>44653</v>
      </c>
      <c r="GM117" s="8">
        <v>33415</v>
      </c>
      <c r="GN117" s="8">
        <v>33368</v>
      </c>
      <c r="GO117" s="8">
        <v>3081</v>
      </c>
      <c r="GP117" s="13">
        <f t="shared" si="278"/>
        <v>0.6650423387981339</v>
      </c>
      <c r="GQ117" s="13">
        <f t="shared" si="279"/>
        <v>0.13060824546265556</v>
      </c>
      <c r="GR117" s="13">
        <f t="shared" si="280"/>
        <v>9.773754332597219E-2</v>
      </c>
      <c r="GS117" s="13">
        <f t="shared" si="281"/>
        <v>9.7600070199043543E-2</v>
      </c>
      <c r="GT117" s="13">
        <f t="shared" si="282"/>
        <v>9.0118022141948313E-3</v>
      </c>
      <c r="GU117" s="21">
        <v>270348.38778849802</v>
      </c>
      <c r="GV117" s="21">
        <f>GU117*VLOOKUP(H117,'R-CPI-U-RS'!$A$44:$O$54,15,FALSE)</f>
        <v>270348.38778849802</v>
      </c>
      <c r="GW117" s="9">
        <v>462</v>
      </c>
      <c r="GX117" s="9">
        <v>46</v>
      </c>
      <c r="GY117" s="9">
        <v>95</v>
      </c>
      <c r="GZ117" s="9">
        <v>553</v>
      </c>
      <c r="HA117" s="9">
        <f t="shared" si="228"/>
        <v>694</v>
      </c>
      <c r="HB117" s="8">
        <v>25472</v>
      </c>
      <c r="HC117" s="8">
        <v>76905</v>
      </c>
      <c r="HD117" s="8">
        <v>95719</v>
      </c>
      <c r="HE117" s="8">
        <v>117836</v>
      </c>
      <c r="HF117" s="8">
        <v>3230</v>
      </c>
      <c r="HG117" s="13">
        <f t="shared" si="283"/>
        <v>7.9808999818274107E-2</v>
      </c>
      <c r="HH117" s="13">
        <f t="shared" si="332"/>
        <v>0.24095913673933614</v>
      </c>
      <c r="HI117" s="13">
        <f t="shared" si="333"/>
        <v>0.29990725712960814</v>
      </c>
      <c r="HJ117" s="13">
        <f t="shared" si="334"/>
        <v>0.3692043539017803</v>
      </c>
      <c r="HK117" s="13">
        <f t="shared" si="335"/>
        <v>1.0120252411001309E-2</v>
      </c>
      <c r="HL117" s="5">
        <v>1275</v>
      </c>
      <c r="HM117" s="5">
        <f>HL117*VLOOKUP(H117,'R-CPI-U-RS'!$A$44:$O$54,15,FALSE)</f>
        <v>1275</v>
      </c>
      <c r="HN117" s="17">
        <v>44894</v>
      </c>
      <c r="HO117" s="17">
        <v>77458</v>
      </c>
      <c r="HP117" s="17">
        <v>35263</v>
      </c>
      <c r="HQ117" s="17">
        <v>14948</v>
      </c>
      <c r="HR117" s="17">
        <v>26208</v>
      </c>
      <c r="HS117" s="17">
        <v>1316</v>
      </c>
      <c r="HT117" s="13">
        <f t="shared" si="284"/>
        <v>0.22437239800686701</v>
      </c>
      <c r="HU117" s="13">
        <f t="shared" si="285"/>
        <v>0.38712160210308516</v>
      </c>
      <c r="HV117" s="13">
        <f t="shared" si="286"/>
        <v>0.1762383363236992</v>
      </c>
      <c r="HW117" s="13">
        <f t="shared" si="287"/>
        <v>7.4707502236527112E-2</v>
      </c>
      <c r="HX117" s="13">
        <f t="shared" si="288"/>
        <v>0.13098302238526241</v>
      </c>
      <c r="HY117" s="13">
        <f t="shared" si="289"/>
        <v>6.5771389445591164E-3</v>
      </c>
      <c r="HZ117" s="13">
        <v>0.16399999999999998</v>
      </c>
      <c r="IA117" s="17">
        <v>4626</v>
      </c>
      <c r="IB117" s="17">
        <v>21292</v>
      </c>
      <c r="IC117" s="17">
        <v>28054</v>
      </c>
      <c r="ID117" s="17">
        <v>16412</v>
      </c>
      <c r="IE117" s="17">
        <v>42559</v>
      </c>
      <c r="IF117" s="17">
        <v>6132</v>
      </c>
      <c r="IG117" s="13">
        <f t="shared" si="290"/>
        <v>3.8849464623136681E-2</v>
      </c>
      <c r="IH117" s="13">
        <f t="shared" si="291"/>
        <v>0.17881167331513753</v>
      </c>
      <c r="II117" s="13">
        <f t="shared" si="292"/>
        <v>0.23559941213520891</v>
      </c>
      <c r="IJ117" s="13">
        <f t="shared" si="293"/>
        <v>0.13782909930715936</v>
      </c>
      <c r="IK117" s="13">
        <f t="shared" si="294"/>
        <v>0.35741339491916857</v>
      </c>
      <c r="IL117" s="13">
        <f t="shared" si="295"/>
        <v>5.1496955700188959E-2</v>
      </c>
      <c r="IM117" s="13">
        <v>0.314</v>
      </c>
      <c r="IN117" s="17">
        <v>395967</v>
      </c>
      <c r="IO117" s="17">
        <v>292175</v>
      </c>
      <c r="IP117" s="17">
        <v>31484</v>
      </c>
      <c r="IQ117" s="17">
        <v>5801</v>
      </c>
      <c r="IR117" s="17">
        <v>11298</v>
      </c>
      <c r="IS117" s="17">
        <v>7202</v>
      </c>
      <c r="IT117" s="17">
        <v>48007</v>
      </c>
      <c r="IU117" s="13">
        <f t="shared" si="296"/>
        <v>0.73787714632785051</v>
      </c>
      <c r="IV117" s="13">
        <f t="shared" si="297"/>
        <v>7.9511676478090348E-2</v>
      </c>
      <c r="IW117" s="13">
        <f t="shared" si="298"/>
        <v>1.4650210749885723E-2</v>
      </c>
      <c r="IX117" s="13">
        <f t="shared" si="299"/>
        <v>2.853268075369917E-2</v>
      </c>
      <c r="IY117" s="13">
        <f t="shared" si="300"/>
        <v>1.8188384385567483E-2</v>
      </c>
      <c r="IZ117" s="13">
        <f t="shared" si="301"/>
        <v>0.12123990130490672</v>
      </c>
      <c r="JA117" s="17">
        <v>395967</v>
      </c>
      <c r="JB117" s="17">
        <v>292175</v>
      </c>
      <c r="JC117" s="17">
        <v>31484</v>
      </c>
      <c r="JD117" s="17">
        <v>5801</v>
      </c>
      <c r="JE117" s="17">
        <v>12707</v>
      </c>
      <c r="JF117" s="17">
        <v>5793</v>
      </c>
      <c r="JG117" s="17">
        <v>48007</v>
      </c>
      <c r="JH117" s="13">
        <f t="shared" si="229"/>
        <v>0.73787714632785051</v>
      </c>
      <c r="JI117" s="13">
        <f t="shared" si="230"/>
        <v>7.9511676478090348E-2</v>
      </c>
      <c r="JJ117" s="13">
        <f t="shared" si="231"/>
        <v>1.4650210749885723E-2</v>
      </c>
      <c r="JK117" s="13">
        <f t="shared" si="232"/>
        <v>3.209105809322494E-2</v>
      </c>
      <c r="JL117" s="13">
        <f t="shared" si="233"/>
        <v>1.4630007046041716E-2</v>
      </c>
      <c r="JM117" s="13">
        <f t="shared" si="234"/>
        <v>0.12123990130490672</v>
      </c>
      <c r="JN117" s="1">
        <v>0</v>
      </c>
      <c r="JO117" s="1">
        <v>0</v>
      </c>
      <c r="JP117" s="1">
        <v>0</v>
      </c>
      <c r="JQ117" s="1">
        <v>0</v>
      </c>
      <c r="JR117" s="1">
        <v>0</v>
      </c>
      <c r="JS117" s="1">
        <v>0</v>
      </c>
      <c r="JT117" s="11" t="e">
        <f t="shared" si="235"/>
        <v>#DIV/0!</v>
      </c>
      <c r="JU117" s="11" t="e">
        <f t="shared" si="236"/>
        <v>#DIV/0!</v>
      </c>
      <c r="JV117" s="11" t="e">
        <f t="shared" si="237"/>
        <v>#DIV/0!</v>
      </c>
      <c r="JW117" s="11" t="e">
        <f t="shared" si="238"/>
        <v>#DIV/0!</v>
      </c>
      <c r="JX117" s="11" t="e">
        <f t="shared" si="239"/>
        <v>#DIV/0!</v>
      </c>
      <c r="JY117" s="29">
        <f>(JN117/J117)*100000</f>
        <v>0</v>
      </c>
      <c r="JZ117" s="9"/>
      <c r="KA117" s="9"/>
      <c r="KB117" s="9"/>
      <c r="KC117" s="9"/>
      <c r="KD117" s="9"/>
      <c r="KE117" s="9"/>
      <c r="KF117" s="9"/>
      <c r="KG117" s="9"/>
      <c r="KH117" s="9">
        <f t="shared" si="240"/>
        <v>0</v>
      </c>
      <c r="KI117" s="9">
        <f t="shared" si="241"/>
        <v>0</v>
      </c>
      <c r="KJ117" s="9">
        <f t="shared" si="242"/>
        <v>0</v>
      </c>
      <c r="KK117">
        <v>3.7</v>
      </c>
      <c r="KL117" s="8">
        <v>1314</v>
      </c>
      <c r="KM117" s="8">
        <v>3</v>
      </c>
      <c r="KN117" s="8">
        <v>52110</v>
      </c>
      <c r="KO117" s="8">
        <v>323496</v>
      </c>
      <c r="KP117" s="8">
        <v>106047</v>
      </c>
      <c r="KQ117" s="8">
        <v>156622</v>
      </c>
      <c r="KR117" s="8">
        <v>52498</v>
      </c>
      <c r="KS117" s="8">
        <v>8329</v>
      </c>
      <c r="KT117" s="13">
        <f t="shared" si="302"/>
        <v>0.32781549076340977</v>
      </c>
      <c r="KU117" s="13">
        <f t="shared" si="303"/>
        <v>0.48415436357791131</v>
      </c>
      <c r="KV117" s="13">
        <f t="shared" si="304"/>
        <v>0.1622833048940327</v>
      </c>
      <c r="KW117" s="13">
        <f t="shared" si="305"/>
        <v>2.5746840764646239E-2</v>
      </c>
      <c r="KX117" s="17">
        <v>6421630</v>
      </c>
      <c r="KY117" s="15">
        <f t="shared" si="306"/>
        <v>19.850724583920666</v>
      </c>
      <c r="KZ117" s="8">
        <v>363458</v>
      </c>
      <c r="LA117" s="8">
        <v>16814</v>
      </c>
      <c r="LB117" s="8">
        <v>91438</v>
      </c>
      <c r="LC117" s="8">
        <v>165148</v>
      </c>
      <c r="LD117" s="8">
        <v>64130</v>
      </c>
      <c r="LE117" s="8">
        <v>25928</v>
      </c>
      <c r="LF117" s="13">
        <f t="shared" si="307"/>
        <v>4.6261191114241533E-2</v>
      </c>
      <c r="LG117" s="13">
        <f t="shared" si="308"/>
        <v>0.25157789895943961</v>
      </c>
      <c r="LH117" s="13">
        <f t="shared" si="309"/>
        <v>0.45437987332786733</v>
      </c>
      <c r="LI117" s="13">
        <f t="shared" si="310"/>
        <v>0.1764440458044671</v>
      </c>
      <c r="LJ117" s="13">
        <f t="shared" si="311"/>
        <v>7.1336990793984451E-2</v>
      </c>
      <c r="LK117" s="17" t="e">
        <v>#N/A</v>
      </c>
      <c r="LL117" s="17" t="e">
        <v>#N/A</v>
      </c>
      <c r="LM117" s="13" t="e">
        <f t="shared" si="348"/>
        <v>#N/A</v>
      </c>
      <c r="LN117" s="27">
        <v>273.37</v>
      </c>
      <c r="LO117" s="27">
        <v>100.86999999999999</v>
      </c>
      <c r="LP117" s="27">
        <v>212.82999999999998</v>
      </c>
      <c r="LQ117" s="27">
        <v>69.319999999999993</v>
      </c>
      <c r="LR117" s="27">
        <v>10.250000000000002</v>
      </c>
      <c r="LS117" s="11">
        <f t="shared" si="312"/>
        <v>0.41007140285611432</v>
      </c>
      <c r="LT117" s="11">
        <f t="shared" si="313"/>
        <v>0.15131105244209769</v>
      </c>
      <c r="LU117" s="11">
        <f t="shared" si="314"/>
        <v>0.31925777031081248</v>
      </c>
      <c r="LV117" s="11">
        <f t="shared" si="315"/>
        <v>0.10398415936637466</v>
      </c>
      <c r="LW117" s="11">
        <f t="shared" si="316"/>
        <v>1.537561502460099E-2</v>
      </c>
      <c r="LX117" s="25" t="e">
        <v>#N/A</v>
      </c>
      <c r="LY117" s="25" t="e">
        <v>#N/A</v>
      </c>
      <c r="LZ117" s="25" t="e">
        <v>#N/A</v>
      </c>
      <c r="MA117" s="25" t="e">
        <v>#N/A</v>
      </c>
      <c r="MB117" s="22" t="e">
        <v>#N/A</v>
      </c>
      <c r="MC117" s="22" t="e">
        <v>#N/A</v>
      </c>
      <c r="MD117" s="1">
        <v>275</v>
      </c>
      <c r="ME117" s="1">
        <v>195</v>
      </c>
      <c r="MF117" s="1">
        <v>80</v>
      </c>
      <c r="MG117" s="1">
        <v>0</v>
      </c>
      <c r="MH117" s="1">
        <v>0</v>
      </c>
      <c r="MI117" s="1">
        <v>0</v>
      </c>
      <c r="MJ117" s="11">
        <f t="shared" si="243"/>
        <v>0.70909090909090911</v>
      </c>
      <c r="MK117" s="11">
        <f t="shared" si="244"/>
        <v>0.29090909090909089</v>
      </c>
      <c r="ML117" s="11">
        <f t="shared" si="245"/>
        <v>0</v>
      </c>
      <c r="MM117" s="11">
        <f t="shared" si="246"/>
        <v>0</v>
      </c>
      <c r="MN117" s="11">
        <f t="shared" si="247"/>
        <v>0</v>
      </c>
      <c r="MO117" s="26">
        <v>74.164810690423096</v>
      </c>
      <c r="MP117" s="26">
        <v>74.775611265861897</v>
      </c>
      <c r="MQ117" s="26">
        <v>58.590000152587798</v>
      </c>
      <c r="MR117" s="26">
        <v>91.120002746582003</v>
      </c>
      <c r="MS117" s="9">
        <v>66858.402525821104</v>
      </c>
      <c r="MT117" s="9">
        <v>1028768.3</v>
      </c>
      <c r="MU117" s="9">
        <v>3140.3359</v>
      </c>
      <c r="MV117" s="9">
        <v>288130.36400039901</v>
      </c>
      <c r="MW117" s="9">
        <v>1386897.40242622</v>
      </c>
      <c r="MX117" s="13" t="e">
        <v>#N/A</v>
      </c>
      <c r="MY117" s="13" t="e">
        <v>#N/A</v>
      </c>
      <c r="MZ117" s="13" t="e">
        <v>#N/A</v>
      </c>
      <c r="NA117" s="13" t="e">
        <v>#N/A</v>
      </c>
      <c r="NB117" s="13" t="e">
        <v>#N/A</v>
      </c>
      <c r="NC117" s="8" t="e">
        <v>#N/A</v>
      </c>
      <c r="ND117" s="8" t="e">
        <v>#N/A</v>
      </c>
      <c r="NE117" s="8" t="e">
        <v>#N/A</v>
      </c>
      <c r="NF117" s="8" t="e">
        <v>#N/A</v>
      </c>
      <c r="NG117" s="8" t="e">
        <v>#N/A</v>
      </c>
      <c r="NH117" s="38" t="e">
        <f t="shared" si="248"/>
        <v>#N/A</v>
      </c>
      <c r="NI117" s="38" t="e">
        <f t="shared" si="249"/>
        <v>#N/A</v>
      </c>
      <c r="NJ117" s="38" t="e">
        <f t="shared" si="250"/>
        <v>#N/A</v>
      </c>
      <c r="NK117" s="38" t="e">
        <f t="shared" si="251"/>
        <v>#N/A</v>
      </c>
      <c r="NL117" s="38" t="e">
        <f t="shared" si="252"/>
        <v>#N/A</v>
      </c>
      <c r="NM117" s="8">
        <v>745283</v>
      </c>
      <c r="NN117" s="8">
        <v>112968</v>
      </c>
      <c r="NO117" s="11">
        <f t="shared" si="253"/>
        <v>0.15157732029309673</v>
      </c>
      <c r="NP117" s="13" t="e">
        <v>#N/A</v>
      </c>
      <c r="NQ117" s="13" t="e">
        <v>#N/A</v>
      </c>
      <c r="NR117" s="13" t="e">
        <v>#N/A</v>
      </c>
      <c r="NS117" s="9" t="e">
        <v>#N/A</v>
      </c>
      <c r="NT117" s="39" t="e">
        <v>#N/A</v>
      </c>
      <c r="NU117" s="8" t="e">
        <v>#N/A</v>
      </c>
      <c r="NV117" s="16" t="e">
        <v>#N/A</v>
      </c>
      <c r="NW117" s="8" t="e">
        <v>#N/A</v>
      </c>
      <c r="NX117" s="25" t="e">
        <v>#N/A</v>
      </c>
      <c r="NY117" s="39" t="e">
        <v>#N/A</v>
      </c>
    </row>
    <row r="118" spans="1:389" x14ac:dyDescent="0.25">
      <c r="A118" s="3" t="s">
        <v>55</v>
      </c>
      <c r="B118" s="3" t="s">
        <v>13</v>
      </c>
      <c r="C118" s="3" t="s">
        <v>86</v>
      </c>
      <c r="D118" s="3" t="s">
        <v>102</v>
      </c>
      <c r="E118" s="3" t="s">
        <v>34</v>
      </c>
      <c r="F118" s="3" t="s">
        <v>35</v>
      </c>
      <c r="G118" s="3">
        <v>26163</v>
      </c>
      <c r="H118" s="3">
        <v>2014</v>
      </c>
      <c r="I118" s="3" t="str">
        <f t="shared" si="216"/>
        <v>Sum of 2014</v>
      </c>
      <c r="J118" s="8">
        <v>1792645</v>
      </c>
      <c r="K118" s="8" t="e">
        <v>#N/A</v>
      </c>
      <c r="L118" s="8" t="e">
        <v>#N/A</v>
      </c>
      <c r="M118" s="8" t="e">
        <v>#N/A</v>
      </c>
      <c r="N118" s="8" t="e">
        <v>#N/A</v>
      </c>
      <c r="O118" s="8" t="e">
        <v>#N/A</v>
      </c>
      <c r="P118" s="13" t="e">
        <f t="shared" si="254"/>
        <v>#N/A</v>
      </c>
      <c r="Q118" s="13" t="e">
        <f t="shared" si="255"/>
        <v>#N/A</v>
      </c>
      <c r="R118" s="13" t="e">
        <f t="shared" si="256"/>
        <v>#N/A</v>
      </c>
      <c r="S118" s="13" t="e">
        <f t="shared" si="257"/>
        <v>#N/A</v>
      </c>
      <c r="T118" s="15" t="e">
        <v>#N/A</v>
      </c>
      <c r="U118" s="15" t="e">
        <v>#N/A</v>
      </c>
      <c r="V118" s="15" t="e">
        <v>#N/A</v>
      </c>
      <c r="W118" s="17" t="e">
        <v>#N/A</v>
      </c>
      <c r="X118" s="17" t="e">
        <v>#N/A</v>
      </c>
      <c r="Y118" s="17" t="e">
        <v>#N/A</v>
      </c>
      <c r="Z118" s="17" t="e">
        <v>#N/A</v>
      </c>
      <c r="AA118" s="17" t="e">
        <v>#N/A</v>
      </c>
      <c r="AB118" s="17" t="e">
        <v>#N/A</v>
      </c>
      <c r="AC118" s="17" t="e">
        <v>#N/A</v>
      </c>
      <c r="AD118" s="13" t="e">
        <f t="shared" si="349"/>
        <v>#N/A</v>
      </c>
      <c r="AE118" s="13" t="e">
        <f t="shared" si="350"/>
        <v>#N/A</v>
      </c>
      <c r="AF118" s="13" t="e">
        <f t="shared" si="351"/>
        <v>#N/A</v>
      </c>
      <c r="AG118" s="13" t="e">
        <f t="shared" si="352"/>
        <v>#N/A</v>
      </c>
      <c r="AH118" s="13" t="e">
        <f t="shared" si="353"/>
        <v>#N/A</v>
      </c>
      <c r="AI118" s="13" t="e">
        <f t="shared" si="354"/>
        <v>#N/A</v>
      </c>
      <c r="AJ118" s="13" t="e">
        <f t="shared" si="355"/>
        <v>#N/A</v>
      </c>
      <c r="AK118" s="17" t="e">
        <v>#N/A</v>
      </c>
      <c r="AL118" s="17" t="e">
        <v>#N/A</v>
      </c>
      <c r="AM118" s="17" t="e">
        <v>#N/A</v>
      </c>
      <c r="AN118" s="17" t="e">
        <v>#N/A</v>
      </c>
      <c r="AO118" s="17" t="e">
        <v>#N/A</v>
      </c>
      <c r="AP118" s="13" t="e">
        <f t="shared" si="258"/>
        <v>#N/A</v>
      </c>
      <c r="AQ118" s="13" t="e">
        <f t="shared" si="317"/>
        <v>#N/A</v>
      </c>
      <c r="AR118" s="13" t="e">
        <f t="shared" si="318"/>
        <v>#N/A</v>
      </c>
      <c r="AS118" s="13" t="e">
        <f t="shared" si="319"/>
        <v>#N/A</v>
      </c>
      <c r="AT118" s="19" t="e">
        <v>#N/A</v>
      </c>
      <c r="AU118" s="17" t="e">
        <v>#N/A</v>
      </c>
      <c r="AV118" s="17" t="e">
        <v>#N/A</v>
      </c>
      <c r="AW118" s="17" t="e">
        <v>#N/A</v>
      </c>
      <c r="AX118" s="17" t="e">
        <v>#N/A</v>
      </c>
      <c r="AY118" s="17" t="e">
        <v>#N/A</v>
      </c>
      <c r="AZ118" s="17" t="e">
        <v>#N/A</v>
      </c>
      <c r="BA118" s="13" t="e">
        <f t="shared" si="320"/>
        <v>#N/A</v>
      </c>
      <c r="BB118" s="13" t="e">
        <f t="shared" si="321"/>
        <v>#N/A</v>
      </c>
      <c r="BC118" s="13" t="e">
        <f t="shared" si="322"/>
        <v>#N/A</v>
      </c>
      <c r="BD118" s="13" t="e">
        <f t="shared" si="323"/>
        <v>#N/A</v>
      </c>
      <c r="BE118" s="13" t="e">
        <f t="shared" si="324"/>
        <v>#N/A</v>
      </c>
      <c r="BF118" s="13" t="e">
        <f t="shared" si="210"/>
        <v>#N/A</v>
      </c>
      <c r="BG118" s="17" t="e">
        <v>#N/A</v>
      </c>
      <c r="BH118" s="17" t="e">
        <v>#N/A</v>
      </c>
      <c r="BI118" s="17" t="e">
        <v>#N/A</v>
      </c>
      <c r="BJ118" s="17" t="e">
        <v>#N/A</v>
      </c>
      <c r="BK118" s="17" t="e">
        <v>#N/A</v>
      </c>
      <c r="BL118" s="17" t="e">
        <v>#N/A</v>
      </c>
      <c r="BM118" s="13" t="e">
        <f t="shared" si="259"/>
        <v>#N/A</v>
      </c>
      <c r="BN118" s="13" t="e">
        <f t="shared" si="325"/>
        <v>#N/A</v>
      </c>
      <c r="BO118" s="13" t="e">
        <f t="shared" si="326"/>
        <v>#N/A</v>
      </c>
      <c r="BP118" s="13" t="e">
        <f t="shared" si="327"/>
        <v>#N/A</v>
      </c>
      <c r="BQ118" s="13" t="e">
        <f t="shared" si="328"/>
        <v>#N/A</v>
      </c>
      <c r="BR118" s="13" t="e">
        <f t="shared" si="217"/>
        <v>#N/A</v>
      </c>
      <c r="BS118" s="17" t="e">
        <v>#N/A</v>
      </c>
      <c r="BT118" s="17" t="e">
        <v>#N/A</v>
      </c>
      <c r="BU118" s="17" t="e">
        <v>#N/A</v>
      </c>
      <c r="BV118" s="17" t="e">
        <v>#N/A</v>
      </c>
      <c r="BW118" s="13" t="e">
        <f t="shared" si="260"/>
        <v>#N/A</v>
      </c>
      <c r="BX118" s="13" t="e">
        <f t="shared" si="329"/>
        <v>#N/A</v>
      </c>
      <c r="BY118" s="13" t="e">
        <f t="shared" si="330"/>
        <v>#N/A</v>
      </c>
      <c r="BZ118" s="13" t="e">
        <f t="shared" si="331"/>
        <v>#N/A</v>
      </c>
      <c r="CA118" s="13" t="e">
        <f t="shared" si="261"/>
        <v>#N/A</v>
      </c>
      <c r="CB118" s="8" t="e">
        <v>#N/A</v>
      </c>
      <c r="CC118" s="8" t="e">
        <v>#N/A</v>
      </c>
      <c r="CD118" s="13" t="e">
        <f t="shared" si="262"/>
        <v>#N/A</v>
      </c>
      <c r="CE118" s="8" t="e">
        <v>#N/A</v>
      </c>
      <c r="CF118" s="8" t="e">
        <v>#N/A</v>
      </c>
      <c r="CG118" s="13" t="e">
        <f t="shared" si="263"/>
        <v>#N/A</v>
      </c>
      <c r="CH118" s="5" t="e">
        <v>#N/A</v>
      </c>
      <c r="CI118" s="5" t="e">
        <f>CH118*VLOOKUP(H118,'R-CPI-U-RS'!$A$44:$O$54,15,FALSE)</f>
        <v>#N/A</v>
      </c>
      <c r="CJ118" s="5">
        <v>90193817</v>
      </c>
      <c r="CK118" s="5">
        <v>95245105</v>
      </c>
      <c r="CL118" s="9">
        <v>31877</v>
      </c>
      <c r="CM118" s="9">
        <v>16763</v>
      </c>
      <c r="CN118" s="9">
        <v>6152</v>
      </c>
      <c r="CO118" s="9">
        <v>4175</v>
      </c>
      <c r="CP118" s="9">
        <v>2882</v>
      </c>
      <c r="CQ118" s="9">
        <v>995</v>
      </c>
      <c r="CR118" s="9">
        <v>628</v>
      </c>
      <c r="CS118" s="9">
        <v>282</v>
      </c>
      <c r="CT118" s="20">
        <v>30861973000</v>
      </c>
      <c r="CU118" s="20">
        <f>CT118*VLOOKUP(H118,'R-CPI-U-RS'!$A$44:$P$54,16,FALSE)</f>
        <v>39880024356.916885</v>
      </c>
      <c r="CV118" s="9">
        <v>2621</v>
      </c>
      <c r="CW118" s="9" t="e">
        <v>#N/A</v>
      </c>
      <c r="CX118" s="9" t="e">
        <v>#N/A</v>
      </c>
      <c r="CY118" s="9" t="e">
        <v>#N/A</v>
      </c>
      <c r="CZ118" s="9" t="e">
        <v>#N/A</v>
      </c>
      <c r="DA118" s="11" t="e">
        <f t="shared" si="264"/>
        <v>#N/A</v>
      </c>
      <c r="DB118" s="11" t="e">
        <f t="shared" si="265"/>
        <v>#N/A</v>
      </c>
      <c r="DC118" s="11" t="e">
        <f t="shared" si="266"/>
        <v>#N/A</v>
      </c>
      <c r="DD118" s="11" t="e">
        <f t="shared" si="267"/>
        <v>#N/A</v>
      </c>
      <c r="DE118" s="9">
        <v>605093</v>
      </c>
      <c r="DF118" s="9">
        <v>697802</v>
      </c>
      <c r="DG118" s="9">
        <v>0</v>
      </c>
      <c r="DH118" s="9">
        <v>0</v>
      </c>
      <c r="DI118" s="9">
        <v>0</v>
      </c>
      <c r="DJ118" s="9">
        <v>16971</v>
      </c>
      <c r="DK118" s="9">
        <v>75732</v>
      </c>
      <c r="DL118" s="9">
        <v>30182</v>
      </c>
      <c r="DM118" s="9">
        <v>67617</v>
      </c>
      <c r="DN118" s="9">
        <v>35889</v>
      </c>
      <c r="DO118" s="9">
        <v>11086</v>
      </c>
      <c r="DP118" s="9">
        <v>30463</v>
      </c>
      <c r="DQ118" s="9">
        <v>6514</v>
      </c>
      <c r="DR118" s="9">
        <v>38667</v>
      </c>
      <c r="DS118" s="9">
        <v>23359</v>
      </c>
      <c r="DT118" s="9">
        <v>46081</v>
      </c>
      <c r="DU118" s="9">
        <v>10882</v>
      </c>
      <c r="DV118" s="9">
        <v>105213</v>
      </c>
      <c r="DW118" s="9">
        <v>8972</v>
      </c>
      <c r="DX118" s="9">
        <v>64422</v>
      </c>
      <c r="DY118" s="9">
        <v>26075</v>
      </c>
      <c r="DZ118" s="9">
        <v>0</v>
      </c>
      <c r="EA118" s="9">
        <f t="shared" si="336"/>
        <v>92703</v>
      </c>
      <c r="EB118" s="9">
        <f t="shared" si="337"/>
        <v>36977</v>
      </c>
      <c r="EC118" s="9">
        <f t="shared" si="338"/>
        <v>108107</v>
      </c>
      <c r="ED118" s="9">
        <f t="shared" si="339"/>
        <v>116095</v>
      </c>
      <c r="EE118" s="9">
        <f t="shared" si="340"/>
        <v>133688</v>
      </c>
      <c r="EF118" s="9">
        <f t="shared" si="341"/>
        <v>110555</v>
      </c>
      <c r="EG118" s="11">
        <f t="shared" si="342"/>
        <v>0.15320454872226252</v>
      </c>
      <c r="EH118" s="11">
        <f t="shared" si="343"/>
        <v>6.1109614555117972E-2</v>
      </c>
      <c r="EI118" s="11">
        <f t="shared" si="344"/>
        <v>0.17866179248479158</v>
      </c>
      <c r="EJ118" s="11">
        <f t="shared" si="345"/>
        <v>0.19186306898278446</v>
      </c>
      <c r="EK118" s="11">
        <f t="shared" si="346"/>
        <v>0.22093793846565735</v>
      </c>
      <c r="EL118" s="11">
        <f t="shared" si="347"/>
        <v>0.18270745158182297</v>
      </c>
      <c r="EM118" s="9" t="e">
        <v>#N/A</v>
      </c>
      <c r="EN118" s="9" t="e">
        <v>#N/A</v>
      </c>
      <c r="EO118" s="14" t="e">
        <f t="shared" si="268"/>
        <v>#N/A</v>
      </c>
      <c r="EP118" s="9">
        <v>771836</v>
      </c>
      <c r="EQ118" s="9">
        <v>697802</v>
      </c>
      <c r="ER118" s="11">
        <f t="shared" si="218"/>
        <v>9.591934037800777E-2</v>
      </c>
      <c r="ES118" s="9">
        <v>126525</v>
      </c>
      <c r="ET118" s="9" t="e">
        <v>#N/A</v>
      </c>
      <c r="EU118" s="9" t="e">
        <v>#N/A</v>
      </c>
      <c r="EV118" s="9" t="e">
        <v>#N/A</v>
      </c>
      <c r="EW118" s="9" t="e">
        <v>#N/A</v>
      </c>
      <c r="EX118" s="9" t="e">
        <v>#N/A</v>
      </c>
      <c r="EY118" s="9" t="e">
        <v>#N/A</v>
      </c>
      <c r="EZ118" s="13" t="e">
        <f t="shared" si="269"/>
        <v>#N/A</v>
      </c>
      <c r="FA118" s="13" t="e">
        <f t="shared" si="270"/>
        <v>#N/A</v>
      </c>
      <c r="FB118" s="13" t="e">
        <f t="shared" si="271"/>
        <v>#N/A</v>
      </c>
      <c r="FC118" s="13" t="e">
        <f t="shared" si="272"/>
        <v>#N/A</v>
      </c>
      <c r="FD118" s="13" t="e">
        <f t="shared" si="273"/>
        <v>#N/A</v>
      </c>
      <c r="FE118" s="13" t="e">
        <f t="shared" si="274"/>
        <v>#N/A</v>
      </c>
      <c r="FF118" s="9">
        <v>103</v>
      </c>
      <c r="FG118" s="9">
        <v>47276</v>
      </c>
      <c r="FH118" s="9">
        <v>25332</v>
      </c>
      <c r="FI118" s="9">
        <v>17448</v>
      </c>
      <c r="FJ118" s="9">
        <v>1169</v>
      </c>
      <c r="FK118" s="9">
        <f t="shared" si="219"/>
        <v>47379</v>
      </c>
      <c r="FL118" s="9">
        <f t="shared" si="220"/>
        <v>42780</v>
      </c>
      <c r="FM118" s="9">
        <f t="shared" si="221"/>
        <v>1169</v>
      </c>
      <c r="FN118" s="9">
        <v>307468</v>
      </c>
      <c r="FO118" s="9">
        <v>294226</v>
      </c>
      <c r="FP118" s="9">
        <v>374850</v>
      </c>
      <c r="FQ118" s="9">
        <f t="shared" si="222"/>
        <v>13242</v>
      </c>
      <c r="FR118" s="8" t="e">
        <v>#N/A</v>
      </c>
      <c r="FS118" s="8" t="e">
        <v>#N/A</v>
      </c>
      <c r="FT118" s="13" t="e">
        <f t="shared" si="275"/>
        <v>#N/A</v>
      </c>
      <c r="FU118" s="8" t="e">
        <v>#N/A</v>
      </c>
      <c r="FV118" s="8" t="e">
        <v>#N/A</v>
      </c>
      <c r="FW118" s="8" t="e">
        <v>#N/A</v>
      </c>
      <c r="FX118" s="13" t="e">
        <f t="shared" si="276"/>
        <v>#N/A</v>
      </c>
      <c r="FY118" s="13" t="e">
        <f t="shared" si="277"/>
        <v>#N/A</v>
      </c>
      <c r="FZ118" s="17">
        <v>48078</v>
      </c>
      <c r="GA118" s="17">
        <v>86370</v>
      </c>
      <c r="GB118" s="17">
        <v>166202</v>
      </c>
      <c r="GC118" s="17">
        <v>332405</v>
      </c>
      <c r="GD118" s="17">
        <v>181415</v>
      </c>
      <c r="GE118" s="13" t="e">
        <f t="shared" si="223"/>
        <v>#N/A</v>
      </c>
      <c r="GF118" s="13" t="e">
        <f t="shared" si="224"/>
        <v>#N/A</v>
      </c>
      <c r="GG118" s="13" t="e">
        <f t="shared" si="225"/>
        <v>#N/A</v>
      </c>
      <c r="GH118" s="13" t="e">
        <f t="shared" si="226"/>
        <v>#N/A</v>
      </c>
      <c r="GI118" s="13" t="e">
        <f t="shared" si="227"/>
        <v>#N/A</v>
      </c>
      <c r="GJ118" t="e">
        <v>#N/A</v>
      </c>
      <c r="GK118" s="8" t="e">
        <v>#N/A</v>
      </c>
      <c r="GL118" s="8" t="e">
        <v>#N/A</v>
      </c>
      <c r="GM118" s="8" t="e">
        <v>#N/A</v>
      </c>
      <c r="GN118" s="8" t="e">
        <v>#N/A</v>
      </c>
      <c r="GO118" s="8" t="e">
        <v>#N/A</v>
      </c>
      <c r="GP118" s="13" t="e">
        <f t="shared" si="278"/>
        <v>#N/A</v>
      </c>
      <c r="GQ118" s="13" t="e">
        <f t="shared" si="279"/>
        <v>#N/A</v>
      </c>
      <c r="GR118" s="13" t="e">
        <f t="shared" si="280"/>
        <v>#N/A</v>
      </c>
      <c r="GS118" s="13" t="e">
        <f t="shared" si="281"/>
        <v>#N/A</v>
      </c>
      <c r="GT118" s="13" t="e">
        <f t="shared" si="282"/>
        <v>#N/A</v>
      </c>
      <c r="GU118" s="21">
        <v>67575.3427892295</v>
      </c>
      <c r="GV118" s="21">
        <f>GU118*VLOOKUP(H118,'R-CPI-U-RS'!$A$44:$O$54,15,FALSE)</f>
        <v>89886.672533847115</v>
      </c>
      <c r="GW118" s="9">
        <v>704</v>
      </c>
      <c r="GX118" s="9">
        <v>10</v>
      </c>
      <c r="GY118" s="9">
        <v>78</v>
      </c>
      <c r="GZ118" s="9">
        <v>209</v>
      </c>
      <c r="HA118" s="9">
        <f t="shared" si="228"/>
        <v>297</v>
      </c>
      <c r="HB118" s="8" t="e">
        <v>#N/A</v>
      </c>
      <c r="HC118" s="8" t="e">
        <v>#N/A</v>
      </c>
      <c r="HD118" s="8" t="e">
        <v>#N/A</v>
      </c>
      <c r="HE118" s="8" t="e">
        <v>#N/A</v>
      </c>
      <c r="HF118" s="8" t="e">
        <v>#N/A</v>
      </c>
      <c r="HG118" s="13" t="e">
        <f t="shared" si="283"/>
        <v>#N/A</v>
      </c>
      <c r="HH118" s="13" t="e">
        <f t="shared" si="332"/>
        <v>#N/A</v>
      </c>
      <c r="HI118" s="13" t="e">
        <f t="shared" si="333"/>
        <v>#N/A</v>
      </c>
      <c r="HJ118" s="13" t="e">
        <f t="shared" si="334"/>
        <v>#N/A</v>
      </c>
      <c r="HK118" s="13" t="e">
        <f t="shared" si="335"/>
        <v>#N/A</v>
      </c>
      <c r="HL118" s="5" t="e">
        <v>#N/A</v>
      </c>
      <c r="HM118" s="5" t="e">
        <f>HL118*VLOOKUP(H118,'R-CPI-U-RS'!$A$44:$O$54,15,FALSE)</f>
        <v>#N/A</v>
      </c>
      <c r="HN118" s="17" t="e">
        <v>#N/A</v>
      </c>
      <c r="HO118" s="17" t="e">
        <v>#N/A</v>
      </c>
      <c r="HP118" s="17" t="e">
        <v>#N/A</v>
      </c>
      <c r="HQ118" s="17" t="e">
        <v>#N/A</v>
      </c>
      <c r="HR118" s="17" t="e">
        <v>#N/A</v>
      </c>
      <c r="HS118" s="17" t="e">
        <v>#N/A</v>
      </c>
      <c r="HT118" s="13" t="e">
        <f t="shared" si="284"/>
        <v>#N/A</v>
      </c>
      <c r="HU118" s="13" t="e">
        <f t="shared" si="285"/>
        <v>#N/A</v>
      </c>
      <c r="HV118" s="13" t="e">
        <f t="shared" si="286"/>
        <v>#N/A</v>
      </c>
      <c r="HW118" s="13" t="e">
        <f t="shared" si="287"/>
        <v>#N/A</v>
      </c>
      <c r="HX118" s="13" t="e">
        <f t="shared" si="288"/>
        <v>#N/A</v>
      </c>
      <c r="HY118" s="13" t="e">
        <f t="shared" si="289"/>
        <v>#N/A</v>
      </c>
      <c r="HZ118" s="13" t="e">
        <v>#N/A</v>
      </c>
      <c r="IA118" s="17" t="e">
        <v>#N/A</v>
      </c>
      <c r="IB118" s="17" t="e">
        <v>#N/A</v>
      </c>
      <c r="IC118" s="17" t="e">
        <v>#N/A</v>
      </c>
      <c r="ID118" s="17" t="e">
        <v>#N/A</v>
      </c>
      <c r="IE118" s="17" t="e">
        <v>#N/A</v>
      </c>
      <c r="IF118" s="17" t="e">
        <v>#N/A</v>
      </c>
      <c r="IG118" s="13" t="e">
        <f t="shared" si="290"/>
        <v>#N/A</v>
      </c>
      <c r="IH118" s="13" t="e">
        <f t="shared" si="291"/>
        <v>#N/A</v>
      </c>
      <c r="II118" s="13" t="e">
        <f t="shared" si="292"/>
        <v>#N/A</v>
      </c>
      <c r="IJ118" s="13" t="e">
        <f t="shared" si="293"/>
        <v>#N/A</v>
      </c>
      <c r="IK118" s="13" t="e">
        <f t="shared" si="294"/>
        <v>#N/A</v>
      </c>
      <c r="IL118" s="13" t="e">
        <f t="shared" si="295"/>
        <v>#N/A</v>
      </c>
      <c r="IM118" s="13" t="e">
        <v>#N/A</v>
      </c>
      <c r="IN118" s="17" t="e">
        <v>#N/A</v>
      </c>
      <c r="IO118" s="17" t="e">
        <v>#N/A</v>
      </c>
      <c r="IP118" s="17" t="e">
        <v>#N/A</v>
      </c>
      <c r="IQ118" s="17" t="e">
        <v>#N/A</v>
      </c>
      <c r="IR118" s="17" t="e">
        <v>#N/A</v>
      </c>
      <c r="IS118" s="17" t="e">
        <v>#N/A</v>
      </c>
      <c r="IT118" s="17" t="e">
        <v>#N/A</v>
      </c>
      <c r="IU118" s="13" t="e">
        <f t="shared" si="296"/>
        <v>#N/A</v>
      </c>
      <c r="IV118" s="13" t="e">
        <f t="shared" si="297"/>
        <v>#N/A</v>
      </c>
      <c r="IW118" s="13" t="e">
        <f t="shared" si="298"/>
        <v>#N/A</v>
      </c>
      <c r="IX118" s="13" t="e">
        <f t="shared" si="299"/>
        <v>#N/A</v>
      </c>
      <c r="IY118" s="13" t="e">
        <f t="shared" si="300"/>
        <v>#N/A</v>
      </c>
      <c r="IZ118" s="13" t="e">
        <f t="shared" si="301"/>
        <v>#N/A</v>
      </c>
      <c r="JA118" s="17">
        <v>759416</v>
      </c>
      <c r="JB118" s="17">
        <v>621198</v>
      </c>
      <c r="JC118" s="17">
        <v>72371</v>
      </c>
      <c r="JD118" s="17">
        <v>20201</v>
      </c>
      <c r="JE118" s="17">
        <v>16678</v>
      </c>
      <c r="JF118" s="17">
        <v>9379</v>
      </c>
      <c r="JG118" s="17">
        <v>19589</v>
      </c>
      <c r="JH118" s="13">
        <f t="shared" si="229"/>
        <v>0.81799435355589034</v>
      </c>
      <c r="JI118" s="13">
        <f t="shared" si="230"/>
        <v>9.5298229165569334E-2</v>
      </c>
      <c r="JJ118" s="13">
        <f t="shared" si="231"/>
        <v>2.660070369863158E-2</v>
      </c>
      <c r="JK118" s="13">
        <f t="shared" si="232"/>
        <v>2.196161260758267E-2</v>
      </c>
      <c r="JL118" s="13">
        <f t="shared" si="233"/>
        <v>1.2350279688602821E-2</v>
      </c>
      <c r="JM118" s="13">
        <f t="shared" si="234"/>
        <v>2.5794821283723283E-2</v>
      </c>
      <c r="JN118" s="1">
        <v>174</v>
      </c>
      <c r="JO118" s="1">
        <v>70</v>
      </c>
      <c r="JP118" s="1">
        <v>45</v>
      </c>
      <c r="JQ118" s="1">
        <v>52</v>
      </c>
      <c r="JR118" s="1">
        <v>5</v>
      </c>
      <c r="JS118" s="1">
        <v>1</v>
      </c>
      <c r="JT118" s="11">
        <f t="shared" si="235"/>
        <v>0.40229885057471265</v>
      </c>
      <c r="JU118" s="11">
        <f t="shared" si="236"/>
        <v>0.25862068965517243</v>
      </c>
      <c r="JV118" s="11">
        <f t="shared" si="237"/>
        <v>0.2988505747126437</v>
      </c>
      <c r="JW118" s="11">
        <f t="shared" si="238"/>
        <v>2.8735632183908046E-2</v>
      </c>
      <c r="JX118" s="11">
        <f t="shared" si="239"/>
        <v>5.7471264367816091E-3</v>
      </c>
      <c r="JY118" s="29">
        <f>(JN118/J118)*100000</f>
        <v>9.7063278005405422</v>
      </c>
      <c r="JZ118" s="9">
        <v>25116299</v>
      </c>
      <c r="KA118" s="9">
        <v>0</v>
      </c>
      <c r="KB118" s="9">
        <v>9250</v>
      </c>
      <c r="KC118" s="9"/>
      <c r="KD118" s="9"/>
      <c r="KE118" s="9"/>
      <c r="KF118" s="9"/>
      <c r="KG118" s="9"/>
      <c r="KH118" s="9">
        <f t="shared" si="240"/>
        <v>0</v>
      </c>
      <c r="KI118" s="9">
        <f t="shared" si="241"/>
        <v>9250</v>
      </c>
      <c r="KJ118" s="9">
        <f t="shared" si="242"/>
        <v>25125549</v>
      </c>
      <c r="KK118" t="e">
        <v>#N/A</v>
      </c>
      <c r="KL118" s="8" t="e">
        <v>#N/A</v>
      </c>
      <c r="KM118" s="8" t="e">
        <v>#N/A</v>
      </c>
      <c r="KN118" s="8" t="e">
        <v>#N/A</v>
      </c>
      <c r="KO118" s="8" t="e">
        <v>#N/A</v>
      </c>
      <c r="KP118" s="8" t="e">
        <v>#N/A</v>
      </c>
      <c r="KQ118" s="8" t="e">
        <v>#N/A</v>
      </c>
      <c r="KR118" s="8" t="e">
        <v>#N/A</v>
      </c>
      <c r="KS118" s="8" t="e">
        <v>#N/A</v>
      </c>
      <c r="KT118" s="13" t="e">
        <f t="shared" si="302"/>
        <v>#N/A</v>
      </c>
      <c r="KU118" s="13" t="e">
        <f t="shared" si="303"/>
        <v>#N/A</v>
      </c>
      <c r="KV118" s="13" t="e">
        <f t="shared" si="304"/>
        <v>#N/A</v>
      </c>
      <c r="KW118" s="13" t="e">
        <f t="shared" si="305"/>
        <v>#N/A</v>
      </c>
      <c r="KX118" s="17" t="e">
        <v>#N/A</v>
      </c>
      <c r="KY118" s="15" t="e">
        <f t="shared" si="306"/>
        <v>#N/A</v>
      </c>
      <c r="KZ118" s="8" t="e">
        <v>#N/A</v>
      </c>
      <c r="LA118" s="8" t="e">
        <v>#N/A</v>
      </c>
      <c r="LB118" s="8" t="e">
        <v>#N/A</v>
      </c>
      <c r="LC118" s="8" t="e">
        <v>#N/A</v>
      </c>
      <c r="LD118" s="8" t="e">
        <v>#N/A</v>
      </c>
      <c r="LE118" s="8" t="e">
        <v>#N/A</v>
      </c>
      <c r="LF118" s="13" t="e">
        <f t="shared" si="307"/>
        <v>#N/A</v>
      </c>
      <c r="LG118" s="13" t="e">
        <f t="shared" si="308"/>
        <v>#N/A</v>
      </c>
      <c r="LH118" s="13" t="e">
        <f t="shared" si="309"/>
        <v>#N/A</v>
      </c>
      <c r="LI118" s="13" t="e">
        <f t="shared" si="310"/>
        <v>#N/A</v>
      </c>
      <c r="LJ118" s="13" t="e">
        <f t="shared" si="311"/>
        <v>#N/A</v>
      </c>
      <c r="LK118" s="17" t="e">
        <v>#N/A</v>
      </c>
      <c r="LL118" s="17" t="e">
        <v>#N/A</v>
      </c>
      <c r="LM118" s="13" t="e">
        <f t="shared" si="348"/>
        <v>#N/A</v>
      </c>
      <c r="LN118" s="27">
        <v>501.4</v>
      </c>
      <c r="LO118" s="27">
        <v>51.89</v>
      </c>
      <c r="LP118" s="27">
        <v>32.25</v>
      </c>
      <c r="LQ118" s="27">
        <v>24.53</v>
      </c>
      <c r="LR118" s="27">
        <v>24.029999999999998</v>
      </c>
      <c r="LS118" s="11">
        <f t="shared" si="312"/>
        <v>0.79072701466645645</v>
      </c>
      <c r="LT118" s="11">
        <f t="shared" si="313"/>
        <v>8.1832518530200293E-2</v>
      </c>
      <c r="LU118" s="11">
        <f t="shared" si="314"/>
        <v>5.0859485885507025E-2</v>
      </c>
      <c r="LV118" s="11">
        <f t="shared" si="315"/>
        <v>3.8684750039425966E-2</v>
      </c>
      <c r="LW118" s="11">
        <f t="shared" si="316"/>
        <v>3.7896230878410347E-2</v>
      </c>
      <c r="LX118" s="25" t="e">
        <v>#N/A</v>
      </c>
      <c r="LY118" s="25" t="e">
        <v>#N/A</v>
      </c>
      <c r="LZ118" s="25" t="e">
        <v>#N/A</v>
      </c>
      <c r="MA118" s="25" t="e">
        <v>#N/A</v>
      </c>
      <c r="MB118" s="22" t="e">
        <v>#N/A</v>
      </c>
      <c r="MC118" s="22" t="e">
        <v>#N/A</v>
      </c>
      <c r="MD118" s="1">
        <v>345</v>
      </c>
      <c r="ME118" s="1">
        <v>324</v>
      </c>
      <c r="MF118" s="1">
        <v>20</v>
      </c>
      <c r="MG118" s="1">
        <v>1</v>
      </c>
      <c r="MH118" s="1">
        <v>0</v>
      </c>
      <c r="MI118" s="1">
        <v>0</v>
      </c>
      <c r="MJ118" s="11">
        <f t="shared" si="243"/>
        <v>0.93913043478260871</v>
      </c>
      <c r="MK118" s="11">
        <f t="shared" si="244"/>
        <v>5.7971014492753624E-2</v>
      </c>
      <c r="ML118" s="11">
        <f t="shared" si="245"/>
        <v>2.8985507246376812E-3</v>
      </c>
      <c r="MM118" s="11">
        <f t="shared" si="246"/>
        <v>0</v>
      </c>
      <c r="MN118" s="11">
        <f t="shared" si="247"/>
        <v>0</v>
      </c>
      <c r="MO118" s="26" t="e">
        <v>#N/A</v>
      </c>
      <c r="MP118" s="26" t="e">
        <v>#N/A</v>
      </c>
      <c r="MQ118" s="26" t="e">
        <v>#N/A</v>
      </c>
      <c r="MR118" s="26" t="e">
        <v>#N/A</v>
      </c>
      <c r="MS118" s="9">
        <v>3535126.5618097498</v>
      </c>
      <c r="MT118" s="9">
        <v>73828.09</v>
      </c>
      <c r="MU118" s="9">
        <v>781866.39</v>
      </c>
      <c r="MV118" s="9">
        <v>18712968.270141002</v>
      </c>
      <c r="MW118" s="9">
        <v>23103789.311950698</v>
      </c>
      <c r="MX118" s="13" t="e">
        <v>#N/A</v>
      </c>
      <c r="MY118" s="13" t="e">
        <v>#N/A</v>
      </c>
      <c r="MZ118" s="13" t="e">
        <v>#N/A</v>
      </c>
      <c r="NA118" s="13" t="e">
        <v>#N/A</v>
      </c>
      <c r="NB118" s="13" t="e">
        <v>#N/A</v>
      </c>
      <c r="NC118" s="8" t="e">
        <v>#N/A</v>
      </c>
      <c r="ND118" s="8" t="e">
        <v>#N/A</v>
      </c>
      <c r="NE118" s="8" t="e">
        <v>#N/A</v>
      </c>
      <c r="NF118" s="8" t="e">
        <v>#N/A</v>
      </c>
      <c r="NG118" s="8" t="e">
        <v>#N/A</v>
      </c>
      <c r="NH118" s="38" t="e">
        <f t="shared" si="248"/>
        <v>#N/A</v>
      </c>
      <c r="NI118" s="38" t="e">
        <f t="shared" si="249"/>
        <v>#N/A</v>
      </c>
      <c r="NJ118" s="38" t="e">
        <f t="shared" si="250"/>
        <v>#N/A</v>
      </c>
      <c r="NK118" s="38" t="e">
        <f t="shared" si="251"/>
        <v>#N/A</v>
      </c>
      <c r="NL118" s="38" t="e">
        <f t="shared" si="252"/>
        <v>#N/A</v>
      </c>
      <c r="NM118" s="8">
        <v>1752727</v>
      </c>
      <c r="NN118" s="8">
        <v>284233</v>
      </c>
      <c r="NO118" s="11">
        <f t="shared" si="253"/>
        <v>0.16216615593871722</v>
      </c>
      <c r="NP118" s="13" t="e">
        <v>#N/A</v>
      </c>
      <c r="NQ118" s="13" t="e">
        <v>#N/A</v>
      </c>
      <c r="NR118" s="13" t="e">
        <v>#N/A</v>
      </c>
      <c r="NS118" s="9">
        <v>1164</v>
      </c>
      <c r="NT118" s="39">
        <v>65.956329999999994</v>
      </c>
      <c r="NU118" s="8" t="e">
        <v>#N/A</v>
      </c>
      <c r="NV118" s="16" t="e">
        <v>#N/A</v>
      </c>
      <c r="NW118" s="8" t="e">
        <v>#N/A</v>
      </c>
      <c r="NX118" s="25" t="e">
        <v>#N/A</v>
      </c>
      <c r="NY118" s="39" t="e">
        <v>#N/A</v>
      </c>
    </row>
    <row r="119" spans="1:389" x14ac:dyDescent="0.25">
      <c r="A119" s="3" t="s">
        <v>55</v>
      </c>
      <c r="B119" s="3" t="s">
        <v>13</v>
      </c>
      <c r="C119" s="3" t="s">
        <v>86</v>
      </c>
      <c r="D119" s="3" t="s">
        <v>102</v>
      </c>
      <c r="E119" s="3" t="s">
        <v>34</v>
      </c>
      <c r="F119" s="3" t="s">
        <v>35</v>
      </c>
      <c r="G119" s="3">
        <v>26163</v>
      </c>
      <c r="H119" s="3">
        <v>2015</v>
      </c>
      <c r="I119" s="3" t="str">
        <f t="shared" si="216"/>
        <v>Sum of 2015</v>
      </c>
      <c r="J119" s="8">
        <v>1790828</v>
      </c>
      <c r="K119" s="8">
        <v>1759335</v>
      </c>
      <c r="L119" s="8">
        <v>423045</v>
      </c>
      <c r="M119" s="8">
        <v>396133</v>
      </c>
      <c r="N119" s="8">
        <v>692327</v>
      </c>
      <c r="O119" s="8">
        <v>247830</v>
      </c>
      <c r="P119" s="13">
        <f t="shared" si="254"/>
        <v>0.24045733188960602</v>
      </c>
      <c r="Q119" s="13">
        <f t="shared" si="255"/>
        <v>0.2251606430838925</v>
      </c>
      <c r="R119" s="13">
        <f t="shared" si="256"/>
        <v>0.39351630019297063</v>
      </c>
      <c r="S119" s="13">
        <f t="shared" si="257"/>
        <v>0.14086572483353085</v>
      </c>
      <c r="T119" s="15">
        <v>37.799999999999997</v>
      </c>
      <c r="U119" s="15">
        <v>36.1</v>
      </c>
      <c r="V119" s="15">
        <v>39.200000000000003</v>
      </c>
      <c r="W119" s="17">
        <v>875992</v>
      </c>
      <c r="X119" s="17">
        <v>685441</v>
      </c>
      <c r="Y119" s="17">
        <v>56996</v>
      </c>
      <c r="Z119" s="17">
        <v>9519</v>
      </c>
      <c r="AA119" s="17">
        <v>30372</v>
      </c>
      <c r="AB119" s="17">
        <v>101015</v>
      </c>
      <c r="AC119" s="17">
        <v>883343</v>
      </c>
      <c r="AD119" s="13">
        <f t="shared" si="349"/>
        <v>0.49791085836409782</v>
      </c>
      <c r="AE119" s="13">
        <f t="shared" si="350"/>
        <v>0.38960232133163952</v>
      </c>
      <c r="AF119" s="13">
        <f t="shared" si="351"/>
        <v>3.2396331568461945E-2</v>
      </c>
      <c r="AG119" s="13">
        <f t="shared" si="352"/>
        <v>5.4105670608496957E-3</v>
      </c>
      <c r="AH119" s="13">
        <f t="shared" si="353"/>
        <v>1.7263340978267358E-2</v>
      </c>
      <c r="AI119" s="13">
        <f t="shared" si="354"/>
        <v>5.7416580696683692E-2</v>
      </c>
      <c r="AJ119" s="13">
        <f t="shared" si="355"/>
        <v>0.50208914163590224</v>
      </c>
      <c r="AK119" s="17">
        <v>667521</v>
      </c>
      <c r="AL119" s="17">
        <v>223645</v>
      </c>
      <c r="AM119" s="17">
        <v>201234</v>
      </c>
      <c r="AN119" s="17">
        <v>97257</v>
      </c>
      <c r="AO119" s="17">
        <v>145385</v>
      </c>
      <c r="AP119" s="13">
        <f t="shared" si="258"/>
        <v>0.33503814861255299</v>
      </c>
      <c r="AQ119" s="13">
        <f t="shared" si="317"/>
        <v>0.30146467302152291</v>
      </c>
      <c r="AR119" s="13">
        <f t="shared" si="318"/>
        <v>0.14569878700445379</v>
      </c>
      <c r="AS119" s="13">
        <f t="shared" si="319"/>
        <v>0.21779839136147028</v>
      </c>
      <c r="AT119" s="19">
        <v>2.6</v>
      </c>
      <c r="AU119" s="17">
        <v>1643774</v>
      </c>
      <c r="AV119" s="17">
        <v>0</v>
      </c>
      <c r="AW119" s="17">
        <v>0</v>
      </c>
      <c r="AX119" s="17">
        <v>0</v>
      </c>
      <c r="AY119" s="17">
        <v>0</v>
      </c>
      <c r="AZ119" s="17">
        <v>0</v>
      </c>
      <c r="BA119" s="13">
        <f t="shared" si="320"/>
        <v>0</v>
      </c>
      <c r="BB119" s="13">
        <f t="shared" si="321"/>
        <v>0</v>
      </c>
      <c r="BC119" s="13">
        <f t="shared" si="322"/>
        <v>0</v>
      </c>
      <c r="BD119" s="13">
        <f t="shared" si="323"/>
        <v>0</v>
      </c>
      <c r="BE119" s="13">
        <f t="shared" si="324"/>
        <v>0</v>
      </c>
      <c r="BF119" s="13">
        <f t="shared" si="210"/>
        <v>0</v>
      </c>
      <c r="BG119" s="17">
        <v>1737388</v>
      </c>
      <c r="BH119" s="17">
        <v>1508092</v>
      </c>
      <c r="BI119" s="17">
        <v>175503</v>
      </c>
      <c r="BJ119" s="17">
        <v>29349</v>
      </c>
      <c r="BK119" s="17">
        <v>17723</v>
      </c>
      <c r="BL119" s="17">
        <v>6721</v>
      </c>
      <c r="BM119" s="13">
        <f t="shared" si="259"/>
        <v>0.8680225718147011</v>
      </c>
      <c r="BN119" s="13">
        <f t="shared" si="325"/>
        <v>0.10101543236168317</v>
      </c>
      <c r="BO119" s="13">
        <f t="shared" si="326"/>
        <v>1.6892599695635058E-2</v>
      </c>
      <c r="BP119" s="13">
        <f t="shared" si="327"/>
        <v>1.0200945327123245E-2</v>
      </c>
      <c r="BQ119" s="13">
        <f t="shared" si="328"/>
        <v>3.868450800857379E-3</v>
      </c>
      <c r="BR119" s="13">
        <f t="shared" si="217"/>
        <v>0.13197742818529884</v>
      </c>
      <c r="BS119" s="17">
        <v>1331980</v>
      </c>
      <c r="BT119" s="17">
        <v>257884</v>
      </c>
      <c r="BU119" s="17">
        <v>17748</v>
      </c>
      <c r="BV119" s="17">
        <v>151723</v>
      </c>
      <c r="BW119" s="13">
        <f t="shared" si="260"/>
        <v>0.75709287884342669</v>
      </c>
      <c r="BX119" s="13">
        <f t="shared" si="329"/>
        <v>0.14658038406557022</v>
      </c>
      <c r="BY119" s="13">
        <f t="shared" si="330"/>
        <v>1.0087902531354177E-2</v>
      </c>
      <c r="BZ119" s="13">
        <f t="shared" si="331"/>
        <v>8.6238834559648953E-2</v>
      </c>
      <c r="CA119" s="13">
        <f t="shared" si="261"/>
        <v>0.24290712115657334</v>
      </c>
      <c r="CB119" s="8">
        <v>1738190</v>
      </c>
      <c r="CC119" s="8">
        <v>430850</v>
      </c>
      <c r="CD119" s="13">
        <f t="shared" si="262"/>
        <v>0.24787278720968364</v>
      </c>
      <c r="CE119" s="8">
        <v>415556</v>
      </c>
      <c r="CF119" s="8">
        <v>155711</v>
      </c>
      <c r="CG119" s="13">
        <f t="shared" si="263"/>
        <v>0.3747052142190222</v>
      </c>
      <c r="CH119" s="5">
        <v>41557</v>
      </c>
      <c r="CI119" s="5">
        <f>CH119*VLOOKUP(H119,'R-CPI-U-RS'!$A$44:$O$54,15,FALSE)</f>
        <v>55182.637094458798</v>
      </c>
      <c r="CJ119" s="5">
        <v>94144143</v>
      </c>
      <c r="CK119" s="5">
        <v>96170974</v>
      </c>
      <c r="CL119" s="9">
        <v>32034</v>
      </c>
      <c r="CM119" s="9">
        <v>16776</v>
      </c>
      <c r="CN119" s="9">
        <v>6218</v>
      </c>
      <c r="CO119" s="9">
        <v>4109</v>
      </c>
      <c r="CP119" s="9">
        <v>2952</v>
      </c>
      <c r="CQ119" s="9">
        <v>1001</v>
      </c>
      <c r="CR119" s="9">
        <v>667</v>
      </c>
      <c r="CS119" s="9">
        <v>311</v>
      </c>
      <c r="CT119" s="20">
        <v>33378050000</v>
      </c>
      <c r="CU119" s="20">
        <f>CT119*VLOOKUP(H119,'R-CPI-U-RS'!$A$44:$P$54,16,FALSE)</f>
        <v>43057013680.735001</v>
      </c>
      <c r="CV119" s="9">
        <v>2857</v>
      </c>
      <c r="CW119" s="9">
        <v>1154681</v>
      </c>
      <c r="CX119" s="9">
        <v>70364</v>
      </c>
      <c r="CY119" s="9">
        <v>312786</v>
      </c>
      <c r="CZ119" s="9">
        <v>199554</v>
      </c>
      <c r="DA119" s="11">
        <f t="shared" si="264"/>
        <v>0.66460859279894779</v>
      </c>
      <c r="DB119" s="11">
        <f t="shared" si="265"/>
        <v>4.0499946759066069E-2</v>
      </c>
      <c r="DC119" s="11">
        <f t="shared" si="266"/>
        <v>0.18003263525355634</v>
      </c>
      <c r="DD119" s="11">
        <f t="shared" si="267"/>
        <v>0.11485882518842974</v>
      </c>
      <c r="DE119" s="9">
        <v>626743</v>
      </c>
      <c r="DF119" s="9">
        <v>709669</v>
      </c>
      <c r="DG119" s="9">
        <v>44</v>
      </c>
      <c r="DH119" s="9">
        <v>114</v>
      </c>
      <c r="DI119" s="9">
        <v>0</v>
      </c>
      <c r="DJ119" s="9">
        <v>19004</v>
      </c>
      <c r="DK119" s="9">
        <v>82116</v>
      </c>
      <c r="DL119" s="9">
        <v>32245</v>
      </c>
      <c r="DM119" s="9">
        <v>68696</v>
      </c>
      <c r="DN119" s="9">
        <v>38102</v>
      </c>
      <c r="DO119" s="9">
        <v>10016</v>
      </c>
      <c r="DP119" s="9">
        <v>30310</v>
      </c>
      <c r="DQ119" s="9">
        <v>6815</v>
      </c>
      <c r="DR119" s="9">
        <v>40407</v>
      </c>
      <c r="DS119" s="9">
        <v>27281</v>
      </c>
      <c r="DT119" s="9">
        <v>46314</v>
      </c>
      <c r="DU119" s="9">
        <v>10984</v>
      </c>
      <c r="DV119" s="9">
        <v>106162</v>
      </c>
      <c r="DW119" s="9">
        <v>9270</v>
      </c>
      <c r="DX119" s="9">
        <v>65834</v>
      </c>
      <c r="DY119" s="9">
        <v>26004</v>
      </c>
      <c r="DZ119" s="9">
        <v>50</v>
      </c>
      <c r="EA119" s="9">
        <f t="shared" si="336"/>
        <v>101278</v>
      </c>
      <c r="EB119" s="9">
        <f t="shared" si="337"/>
        <v>37125</v>
      </c>
      <c r="EC119" s="9">
        <f t="shared" si="338"/>
        <v>114002</v>
      </c>
      <c r="ED119" s="9">
        <f t="shared" si="339"/>
        <v>117146</v>
      </c>
      <c r="EE119" s="9">
        <f t="shared" si="340"/>
        <v>139043</v>
      </c>
      <c r="EF119" s="9">
        <f t="shared" si="341"/>
        <v>111174</v>
      </c>
      <c r="EG119" s="11">
        <f t="shared" si="342"/>
        <v>0.16159414624495208</v>
      </c>
      <c r="EH119" s="11">
        <f t="shared" si="343"/>
        <v>5.9234805973102211E-2</v>
      </c>
      <c r="EI119" s="11">
        <f t="shared" si="344"/>
        <v>0.18189592863422488</v>
      </c>
      <c r="EJ119" s="11">
        <f t="shared" si="345"/>
        <v>0.18691233886936112</v>
      </c>
      <c r="EK119" s="11">
        <f t="shared" si="346"/>
        <v>0.22185010442876904</v>
      </c>
      <c r="EL119" s="11">
        <f t="shared" si="347"/>
        <v>0.17738371230312902</v>
      </c>
      <c r="EM119" s="9">
        <v>1383466</v>
      </c>
      <c r="EN119" s="9">
        <v>806406</v>
      </c>
      <c r="EO119" s="14">
        <f t="shared" si="268"/>
        <v>0.58288819530078806</v>
      </c>
      <c r="EP119" s="9">
        <v>762467</v>
      </c>
      <c r="EQ119" s="9">
        <v>709669</v>
      </c>
      <c r="ER119" s="11">
        <f t="shared" si="218"/>
        <v>6.9246275576516761E-2</v>
      </c>
      <c r="ES119" s="9">
        <v>126572</v>
      </c>
      <c r="ET119" s="9">
        <v>1170856</v>
      </c>
      <c r="EU119" s="9">
        <v>169357</v>
      </c>
      <c r="EV119" s="9">
        <v>356186</v>
      </c>
      <c r="EW119" s="9">
        <v>380922</v>
      </c>
      <c r="EX119" s="9">
        <v>102208</v>
      </c>
      <c r="EY119" s="9">
        <v>162183</v>
      </c>
      <c r="EZ119" s="13">
        <f t="shared" si="269"/>
        <v>0.14464374782210623</v>
      </c>
      <c r="FA119" s="13">
        <f t="shared" si="270"/>
        <v>0.30420991138107506</v>
      </c>
      <c r="FB119" s="13">
        <f t="shared" si="271"/>
        <v>0.32533633512575416</v>
      </c>
      <c r="FC119" s="13">
        <f t="shared" si="272"/>
        <v>8.7293399017470977E-2</v>
      </c>
      <c r="FD119" s="13">
        <f t="shared" si="273"/>
        <v>0.13851660665359361</v>
      </c>
      <c r="FE119" s="13">
        <f t="shared" si="274"/>
        <v>0.22581000567106457</v>
      </c>
      <c r="FF119" s="9">
        <v>152</v>
      </c>
      <c r="FG119" s="9">
        <v>46782</v>
      </c>
      <c r="FH119" s="9">
        <v>24442</v>
      </c>
      <c r="FI119" s="9">
        <v>17521</v>
      </c>
      <c r="FJ119" s="9">
        <v>1209</v>
      </c>
      <c r="FK119" s="9">
        <f t="shared" si="219"/>
        <v>46934</v>
      </c>
      <c r="FL119" s="9">
        <f t="shared" si="220"/>
        <v>41963</v>
      </c>
      <c r="FM119" s="9">
        <f t="shared" si="221"/>
        <v>1209</v>
      </c>
      <c r="FN119" s="9">
        <v>313550</v>
      </c>
      <c r="FO119" s="9">
        <v>300299</v>
      </c>
      <c r="FP119" s="9">
        <v>398293</v>
      </c>
      <c r="FQ119" s="9">
        <f t="shared" si="222"/>
        <v>13251</v>
      </c>
      <c r="FR119" s="8">
        <v>814338</v>
      </c>
      <c r="FS119" s="8">
        <v>146817</v>
      </c>
      <c r="FT119" s="13">
        <f t="shared" si="275"/>
        <v>0.18029000243142282</v>
      </c>
      <c r="FU119" s="8">
        <v>667521</v>
      </c>
      <c r="FV119" s="8">
        <v>409245</v>
      </c>
      <c r="FW119" s="8">
        <v>258276</v>
      </c>
      <c r="FX119" s="13">
        <f t="shared" si="276"/>
        <v>0.61308183562764318</v>
      </c>
      <c r="FY119" s="13">
        <f t="shared" si="277"/>
        <v>0.38691816437235682</v>
      </c>
      <c r="FZ119" s="17">
        <v>52190</v>
      </c>
      <c r="GA119" s="17">
        <v>82404</v>
      </c>
      <c r="GB119" s="17">
        <v>175265</v>
      </c>
      <c r="GC119" s="17">
        <v>330141</v>
      </c>
      <c r="GD119" s="17">
        <v>174338</v>
      </c>
      <c r="GE119" s="13">
        <f t="shared" si="223"/>
        <v>6.4088867276241565E-2</v>
      </c>
      <c r="GF119" s="13">
        <f t="shared" si="224"/>
        <v>0.10119139718397029</v>
      </c>
      <c r="GG119" s="13">
        <f t="shared" si="225"/>
        <v>0.21522389965837282</v>
      </c>
      <c r="GH119" s="13">
        <f t="shared" si="226"/>
        <v>0.40541028418175257</v>
      </c>
      <c r="GI119" s="13">
        <f t="shared" si="227"/>
        <v>0.21408555169966278</v>
      </c>
      <c r="GJ119">
        <v>1955</v>
      </c>
      <c r="GK119" s="8">
        <v>612018</v>
      </c>
      <c r="GL119" s="8">
        <v>57611</v>
      </c>
      <c r="GM119" s="8">
        <v>60996</v>
      </c>
      <c r="GN119" s="8">
        <v>70400</v>
      </c>
      <c r="GO119" s="8">
        <v>13313</v>
      </c>
      <c r="GP119" s="13">
        <f t="shared" si="278"/>
        <v>0.75155279503105588</v>
      </c>
      <c r="GQ119" s="13">
        <f t="shared" si="279"/>
        <v>7.0745808251610517E-2</v>
      </c>
      <c r="GR119" s="13">
        <f t="shared" si="280"/>
        <v>7.490255888832402E-2</v>
      </c>
      <c r="GS119" s="13">
        <f t="shared" si="281"/>
        <v>8.6450589313037091E-2</v>
      </c>
      <c r="GT119" s="13">
        <f t="shared" si="282"/>
        <v>1.6348248515972483E-2</v>
      </c>
      <c r="GU119" s="21">
        <v>73976.889899410206</v>
      </c>
      <c r="GV119" s="21">
        <f>GU119*VLOOKUP(H119,'R-CPI-U-RS'!$A$44:$O$54,15,FALSE)</f>
        <v>98232.304273549293</v>
      </c>
      <c r="GW119" s="9">
        <v>799</v>
      </c>
      <c r="GX119" s="9">
        <v>6</v>
      </c>
      <c r="GY119" s="9">
        <v>83</v>
      </c>
      <c r="GZ119" s="9">
        <v>886</v>
      </c>
      <c r="HA119" s="9">
        <f t="shared" si="228"/>
        <v>975</v>
      </c>
      <c r="HB119" s="8">
        <v>144223</v>
      </c>
      <c r="HC119" s="8">
        <v>282335</v>
      </c>
      <c r="HD119" s="8">
        <v>146814</v>
      </c>
      <c r="HE119" s="8">
        <v>79715</v>
      </c>
      <c r="HF119" s="8">
        <v>14434</v>
      </c>
      <c r="HG119" s="13">
        <f t="shared" si="283"/>
        <v>0.21605762215720553</v>
      </c>
      <c r="HH119" s="13">
        <f t="shared" si="332"/>
        <v>0.42296047614981402</v>
      </c>
      <c r="HI119" s="13">
        <f t="shared" si="333"/>
        <v>0.21993914798186123</v>
      </c>
      <c r="HJ119" s="13">
        <f t="shared" si="334"/>
        <v>0.11941946395693918</v>
      </c>
      <c r="HK119" s="13">
        <f t="shared" si="335"/>
        <v>2.1623289754180017E-2</v>
      </c>
      <c r="HL119" s="5">
        <v>810</v>
      </c>
      <c r="HM119" s="5">
        <f>HL119*VLOOKUP(H119,'R-CPI-U-RS'!$A$44:$O$54,15,FALSE)</f>
        <v>1075.5813953488371</v>
      </c>
      <c r="HN119" s="17">
        <v>79754</v>
      </c>
      <c r="HO119" s="17">
        <v>146358</v>
      </c>
      <c r="HP119" s="17">
        <v>77402</v>
      </c>
      <c r="HQ119" s="17">
        <v>37308</v>
      </c>
      <c r="HR119" s="17">
        <v>61921</v>
      </c>
      <c r="HS119" s="17">
        <v>6502</v>
      </c>
      <c r="HT119" s="13">
        <f t="shared" si="284"/>
        <v>0.19488081711444244</v>
      </c>
      <c r="HU119" s="13">
        <f t="shared" si="285"/>
        <v>0.35762929296631601</v>
      </c>
      <c r="HV119" s="13">
        <f t="shared" si="286"/>
        <v>0.18913364854793582</v>
      </c>
      <c r="HW119" s="13">
        <f t="shared" si="287"/>
        <v>9.1162995271780969E-2</v>
      </c>
      <c r="HX119" s="13">
        <f t="shared" si="288"/>
        <v>0.15130545272391843</v>
      </c>
      <c r="HY119" s="13">
        <f t="shared" si="289"/>
        <v>1.58877933756063E-2</v>
      </c>
      <c r="HZ119" s="13">
        <v>0.182</v>
      </c>
      <c r="IA119" s="17">
        <v>7149</v>
      </c>
      <c r="IB119" s="17">
        <v>43556</v>
      </c>
      <c r="IC119" s="17">
        <v>50389</v>
      </c>
      <c r="ID119" s="17">
        <v>36327</v>
      </c>
      <c r="IE119" s="17">
        <v>95073</v>
      </c>
      <c r="IF119" s="17">
        <v>25782</v>
      </c>
      <c r="IG119" s="13">
        <f t="shared" si="290"/>
        <v>2.7679691492821634E-2</v>
      </c>
      <c r="IH119" s="13">
        <f t="shared" si="291"/>
        <v>0.16864129845591538</v>
      </c>
      <c r="II119" s="13">
        <f t="shared" si="292"/>
        <v>0.19509749260481035</v>
      </c>
      <c r="IJ119" s="13">
        <f t="shared" si="293"/>
        <v>0.14065186080007433</v>
      </c>
      <c r="IK119" s="13">
        <f t="shared" si="294"/>
        <v>0.36810621195929938</v>
      </c>
      <c r="IL119" s="13">
        <f t="shared" si="295"/>
        <v>9.9823444687078933E-2</v>
      </c>
      <c r="IM119" s="13">
        <v>0.33500000000000002</v>
      </c>
      <c r="IN119" s="17">
        <v>755506</v>
      </c>
      <c r="IO119" s="17">
        <v>624804</v>
      </c>
      <c r="IP119" s="17">
        <v>67662</v>
      </c>
      <c r="IQ119" s="17">
        <v>15834</v>
      </c>
      <c r="IR119" s="17">
        <v>14684</v>
      </c>
      <c r="IS119" s="17">
        <v>9867</v>
      </c>
      <c r="IT119" s="17">
        <v>22655</v>
      </c>
      <c r="IU119" s="13">
        <f t="shared" si="296"/>
        <v>0.82700071210552928</v>
      </c>
      <c r="IV119" s="13">
        <f t="shared" si="297"/>
        <v>8.9558521044174375E-2</v>
      </c>
      <c r="IW119" s="13">
        <f t="shared" si="298"/>
        <v>2.0958139313254957E-2</v>
      </c>
      <c r="IX119" s="13">
        <f t="shared" si="299"/>
        <v>1.9435980654025249E-2</v>
      </c>
      <c r="IY119" s="13">
        <f t="shared" si="300"/>
        <v>1.3060121296190897E-2</v>
      </c>
      <c r="IZ119" s="13">
        <f t="shared" si="301"/>
        <v>2.9986525586825255E-2</v>
      </c>
      <c r="JA119" s="17">
        <v>755506</v>
      </c>
      <c r="JB119" s="17">
        <v>624804</v>
      </c>
      <c r="JC119" s="17">
        <v>67662</v>
      </c>
      <c r="JD119" s="17">
        <v>15834</v>
      </c>
      <c r="JE119" s="17">
        <v>16873</v>
      </c>
      <c r="JF119" s="17">
        <v>7678</v>
      </c>
      <c r="JG119" s="17">
        <v>22655</v>
      </c>
      <c r="JH119" s="13">
        <f t="shared" si="229"/>
        <v>0.82700071210552928</v>
      </c>
      <c r="JI119" s="13">
        <f t="shared" si="230"/>
        <v>8.9558521044174375E-2</v>
      </c>
      <c r="JJ119" s="13">
        <f t="shared" si="231"/>
        <v>2.0958139313254957E-2</v>
      </c>
      <c r="JK119" s="13">
        <f t="shared" si="232"/>
        <v>2.2333376571463365E-2</v>
      </c>
      <c r="JL119" s="13">
        <f t="shared" si="233"/>
        <v>1.0162725378752784E-2</v>
      </c>
      <c r="JM119" s="13">
        <f t="shared" si="234"/>
        <v>2.9986525586825255E-2</v>
      </c>
      <c r="JN119" s="1">
        <v>190</v>
      </c>
      <c r="JO119" s="1">
        <v>85</v>
      </c>
      <c r="JP119" s="1">
        <v>33</v>
      </c>
      <c r="JQ119" s="1">
        <v>68</v>
      </c>
      <c r="JR119" s="1">
        <v>2</v>
      </c>
      <c r="JS119" s="1">
        <v>1</v>
      </c>
      <c r="JT119" s="11">
        <f t="shared" si="235"/>
        <v>0.44736842105263158</v>
      </c>
      <c r="JU119" s="11">
        <f t="shared" si="236"/>
        <v>0.1736842105263158</v>
      </c>
      <c r="JV119" s="11">
        <f t="shared" si="237"/>
        <v>0.35789473684210527</v>
      </c>
      <c r="JW119" s="11">
        <f t="shared" si="238"/>
        <v>1.0526315789473684E-2</v>
      </c>
      <c r="JX119" s="11">
        <f t="shared" si="239"/>
        <v>5.263157894736842E-3</v>
      </c>
      <c r="JY119" s="29">
        <f>(JN119/J119)*100000</f>
        <v>10.609617450698783</v>
      </c>
      <c r="JZ119" s="9">
        <v>23899523</v>
      </c>
      <c r="KA119" s="9">
        <v>0</v>
      </c>
      <c r="KB119" s="9">
        <v>11354</v>
      </c>
      <c r="KC119" s="9"/>
      <c r="KD119" s="9"/>
      <c r="KE119" s="9"/>
      <c r="KF119" s="9"/>
      <c r="KG119" s="9"/>
      <c r="KH119" s="9">
        <f t="shared" si="240"/>
        <v>0</v>
      </c>
      <c r="KI119" s="9">
        <f t="shared" si="241"/>
        <v>11354</v>
      </c>
      <c r="KJ119" s="9">
        <f t="shared" si="242"/>
        <v>23910877</v>
      </c>
      <c r="KK119" t="e">
        <v>#N/A</v>
      </c>
      <c r="KL119" s="8" t="e">
        <v>#N/A</v>
      </c>
      <c r="KM119" s="8" t="e">
        <v>#N/A</v>
      </c>
      <c r="KN119" s="8" t="e">
        <v>#N/A</v>
      </c>
      <c r="KO119" s="8">
        <v>676112</v>
      </c>
      <c r="KP119" s="8">
        <v>156695</v>
      </c>
      <c r="KQ119" s="8">
        <v>274447</v>
      </c>
      <c r="KR119" s="8">
        <v>210474</v>
      </c>
      <c r="KS119" s="8">
        <v>34496</v>
      </c>
      <c r="KT119" s="13">
        <f t="shared" si="302"/>
        <v>0.23175893934732708</v>
      </c>
      <c r="KU119" s="13">
        <f t="shared" si="303"/>
        <v>0.40591943346664455</v>
      </c>
      <c r="KV119" s="13">
        <f t="shared" si="304"/>
        <v>0.31130049459261189</v>
      </c>
      <c r="KW119" s="13">
        <f t="shared" si="305"/>
        <v>5.1021132593416473E-2</v>
      </c>
      <c r="KX119" s="17">
        <v>16807150</v>
      </c>
      <c r="KY119" s="15">
        <f t="shared" si="306"/>
        <v>24.858529356083015</v>
      </c>
      <c r="KZ119" s="8">
        <v>696439</v>
      </c>
      <c r="LA119" s="8">
        <v>32917</v>
      </c>
      <c r="LB119" s="8">
        <v>185579</v>
      </c>
      <c r="LC119" s="8">
        <v>292047</v>
      </c>
      <c r="LD119" s="8">
        <v>123168</v>
      </c>
      <c r="LE119" s="8">
        <v>62728</v>
      </c>
      <c r="LF119" s="13">
        <f t="shared" si="307"/>
        <v>4.7264728138429926E-2</v>
      </c>
      <c r="LG119" s="13">
        <f t="shared" si="308"/>
        <v>0.26646842006263288</v>
      </c>
      <c r="LH119" s="13">
        <f t="shared" si="309"/>
        <v>0.41934325906504372</v>
      </c>
      <c r="LI119" s="13">
        <f t="shared" si="310"/>
        <v>0.17685396710982584</v>
      </c>
      <c r="LJ119" s="13">
        <f t="shared" si="311"/>
        <v>9.0069625624067576E-2</v>
      </c>
      <c r="LK119" s="17" t="e">
        <v>#N/A</v>
      </c>
      <c r="LL119" s="17" t="e">
        <v>#N/A</v>
      </c>
      <c r="LM119" s="13" t="e">
        <f t="shared" si="348"/>
        <v>#N/A</v>
      </c>
      <c r="LN119" s="27" t="e">
        <v>#N/A</v>
      </c>
      <c r="LO119" s="27" t="e">
        <v>#N/A</v>
      </c>
      <c r="LP119" s="27" t="e">
        <v>#N/A</v>
      </c>
      <c r="LQ119" s="27" t="e">
        <v>#N/A</v>
      </c>
      <c r="LR119" s="27" t="e">
        <v>#N/A</v>
      </c>
      <c r="LS119" s="11" t="e">
        <f t="shared" si="312"/>
        <v>#N/A</v>
      </c>
      <c r="LT119" s="11" t="e">
        <f t="shared" si="313"/>
        <v>#N/A</v>
      </c>
      <c r="LU119" s="11" t="e">
        <f t="shared" si="314"/>
        <v>#N/A</v>
      </c>
      <c r="LV119" s="11" t="e">
        <f t="shared" si="315"/>
        <v>#N/A</v>
      </c>
      <c r="LW119" s="11" t="e">
        <f t="shared" si="316"/>
        <v>#N/A</v>
      </c>
      <c r="LX119" s="25" t="e">
        <v>#N/A</v>
      </c>
      <c r="LY119" s="25" t="e">
        <v>#N/A</v>
      </c>
      <c r="LZ119" s="25" t="e">
        <v>#N/A</v>
      </c>
      <c r="MA119" s="25" t="e">
        <v>#N/A</v>
      </c>
      <c r="MB119" s="22" t="e">
        <v>#N/A</v>
      </c>
      <c r="MC119" s="22" t="e">
        <v>#N/A</v>
      </c>
      <c r="MD119" s="1">
        <v>304</v>
      </c>
      <c r="ME119" s="1">
        <v>293</v>
      </c>
      <c r="MF119" s="1">
        <v>11</v>
      </c>
      <c r="MG119" s="1">
        <v>0</v>
      </c>
      <c r="MH119" s="1">
        <v>0</v>
      </c>
      <c r="MI119" s="1">
        <v>0</v>
      </c>
      <c r="MJ119" s="11">
        <f t="shared" si="243"/>
        <v>0.96381578947368418</v>
      </c>
      <c r="MK119" s="11">
        <f t="shared" si="244"/>
        <v>3.6184210526315791E-2</v>
      </c>
      <c r="ML119" s="11">
        <f t="shared" si="245"/>
        <v>0</v>
      </c>
      <c r="MM119" s="11">
        <f t="shared" si="246"/>
        <v>0</v>
      </c>
      <c r="MN119" s="11">
        <f t="shared" si="247"/>
        <v>0</v>
      </c>
      <c r="MO119" s="26" t="e">
        <v>#N/A</v>
      </c>
      <c r="MP119" s="26" t="e">
        <v>#N/A</v>
      </c>
      <c r="MQ119" s="26" t="e">
        <v>#N/A</v>
      </c>
      <c r="MR119" s="26" t="e">
        <v>#N/A</v>
      </c>
      <c r="MS119" s="9">
        <v>3032575.9793090001</v>
      </c>
      <c r="MT119" s="9">
        <v>59310.04</v>
      </c>
      <c r="MU119" s="9">
        <v>4643930.45</v>
      </c>
      <c r="MV119" s="9">
        <v>20044740.00474</v>
      </c>
      <c r="MW119" s="9">
        <v>27780556.474048998</v>
      </c>
      <c r="MX119" s="13" t="e">
        <v>#N/A</v>
      </c>
      <c r="MY119" s="13" t="e">
        <v>#N/A</v>
      </c>
      <c r="MZ119" s="13" t="e">
        <v>#N/A</v>
      </c>
      <c r="NA119" s="13" t="e">
        <v>#N/A</v>
      </c>
      <c r="NB119" s="13" t="e">
        <v>#N/A</v>
      </c>
      <c r="NC119" s="8" t="e">
        <v>#N/A</v>
      </c>
      <c r="ND119" s="8" t="e">
        <v>#N/A</v>
      </c>
      <c r="NE119" s="8" t="e">
        <v>#N/A</v>
      </c>
      <c r="NF119" s="8" t="e">
        <v>#N/A</v>
      </c>
      <c r="NG119" s="8" t="e">
        <v>#N/A</v>
      </c>
      <c r="NH119" s="38" t="e">
        <f t="shared" si="248"/>
        <v>#N/A</v>
      </c>
      <c r="NI119" s="38" t="e">
        <f t="shared" si="249"/>
        <v>#N/A</v>
      </c>
      <c r="NJ119" s="38" t="e">
        <f t="shared" si="250"/>
        <v>#N/A</v>
      </c>
      <c r="NK119" s="38" t="e">
        <f t="shared" si="251"/>
        <v>#N/A</v>
      </c>
      <c r="NL119" s="38" t="e">
        <f t="shared" si="252"/>
        <v>#N/A</v>
      </c>
      <c r="NM119" s="8">
        <v>1747058</v>
      </c>
      <c r="NN119" s="8">
        <v>280045</v>
      </c>
      <c r="NO119" s="11">
        <f t="shared" si="253"/>
        <v>0.16029519340514167</v>
      </c>
      <c r="NP119" s="13" t="e">
        <v>#N/A</v>
      </c>
      <c r="NQ119" s="13" t="e">
        <v>#N/A</v>
      </c>
      <c r="NR119" s="13" t="e">
        <v>#N/A</v>
      </c>
      <c r="NS119" s="9">
        <v>1197</v>
      </c>
      <c r="NT119" s="39">
        <v>68.03707</v>
      </c>
      <c r="NU119" s="8" t="e">
        <v>#N/A</v>
      </c>
      <c r="NV119" s="16" t="e">
        <v>#N/A</v>
      </c>
      <c r="NW119" s="8" t="e">
        <v>#N/A</v>
      </c>
      <c r="NX119" s="25" t="e">
        <v>#N/A</v>
      </c>
      <c r="NY119" s="39" t="e">
        <v>#N/A</v>
      </c>
    </row>
    <row r="120" spans="1:389" x14ac:dyDescent="0.25">
      <c r="A120" s="3" t="s">
        <v>55</v>
      </c>
      <c r="B120" s="3" t="s">
        <v>13</v>
      </c>
      <c r="C120" s="3" t="s">
        <v>86</v>
      </c>
      <c r="D120" s="3" t="s">
        <v>102</v>
      </c>
      <c r="E120" s="3" t="s">
        <v>34</v>
      </c>
      <c r="F120" s="3" t="s">
        <v>35</v>
      </c>
      <c r="G120" s="3">
        <v>26163</v>
      </c>
      <c r="H120" s="3">
        <v>2016</v>
      </c>
      <c r="I120" s="3" t="str">
        <f t="shared" si="216"/>
        <v>Sum of 2016</v>
      </c>
      <c r="J120" s="8">
        <v>1791753</v>
      </c>
      <c r="K120" s="8">
        <v>1749366</v>
      </c>
      <c r="L120" s="8">
        <v>419444</v>
      </c>
      <c r="M120" s="8">
        <v>396319</v>
      </c>
      <c r="N120" s="8">
        <v>681797</v>
      </c>
      <c r="O120" s="8">
        <v>251806</v>
      </c>
      <c r="P120" s="13">
        <f t="shared" si="254"/>
        <v>0.23976915065229346</v>
      </c>
      <c r="Q120" s="13">
        <f t="shared" si="255"/>
        <v>0.226550075856053</v>
      </c>
      <c r="R120" s="13">
        <f t="shared" si="256"/>
        <v>0.3897394827611832</v>
      </c>
      <c r="S120" s="13">
        <f t="shared" si="257"/>
        <v>0.14394129073047035</v>
      </c>
      <c r="T120" s="15">
        <v>37.799999999999997</v>
      </c>
      <c r="U120" s="15">
        <v>36.200000000000003</v>
      </c>
      <c r="V120" s="15">
        <v>39.299999999999997</v>
      </c>
      <c r="W120" s="17">
        <v>867076</v>
      </c>
      <c r="X120" s="17">
        <v>676034</v>
      </c>
      <c r="Y120" s="17">
        <v>54337</v>
      </c>
      <c r="Z120" s="17">
        <v>8767</v>
      </c>
      <c r="AA120" s="17">
        <v>41225</v>
      </c>
      <c r="AB120" s="17">
        <v>101927</v>
      </c>
      <c r="AC120" s="17">
        <v>882290</v>
      </c>
      <c r="AD120" s="13">
        <f t="shared" si="349"/>
        <v>0.4956515674821621</v>
      </c>
      <c r="AE120" s="13">
        <f t="shared" si="350"/>
        <v>0.38644514641304334</v>
      </c>
      <c r="AF120" s="13">
        <f t="shared" si="351"/>
        <v>3.1060967230413763E-2</v>
      </c>
      <c r="AG120" s="13">
        <f t="shared" si="352"/>
        <v>5.0115298914006562E-3</v>
      </c>
      <c r="AH120" s="13">
        <f t="shared" si="353"/>
        <v>2.3565680366487058E-2</v>
      </c>
      <c r="AI120" s="13">
        <f t="shared" si="354"/>
        <v>5.8265108616493061E-2</v>
      </c>
      <c r="AJ120" s="13">
        <f t="shared" si="355"/>
        <v>0.5043484325178379</v>
      </c>
      <c r="AK120" s="17">
        <v>677208</v>
      </c>
      <c r="AL120" s="17">
        <v>229102</v>
      </c>
      <c r="AM120" s="17">
        <v>201565</v>
      </c>
      <c r="AN120" s="17">
        <v>103436</v>
      </c>
      <c r="AO120" s="17">
        <v>143105</v>
      </c>
      <c r="AP120" s="13">
        <f t="shared" si="258"/>
        <v>0.33830374124345841</v>
      </c>
      <c r="AQ120" s="13">
        <f t="shared" si="317"/>
        <v>0.29764119738691808</v>
      </c>
      <c r="AR120" s="13">
        <f t="shared" si="318"/>
        <v>0.15273889262973858</v>
      </c>
      <c r="AS120" s="13">
        <f t="shared" si="319"/>
        <v>0.21131616873988493</v>
      </c>
      <c r="AT120" s="19">
        <v>2.5499999999999998</v>
      </c>
      <c r="AU120" s="17">
        <v>1634651</v>
      </c>
      <c r="AV120" s="17">
        <v>1394710</v>
      </c>
      <c r="AW120" s="17">
        <v>67593</v>
      </c>
      <c r="AX120" s="17">
        <v>60707</v>
      </c>
      <c r="AY120" s="17">
        <v>19365</v>
      </c>
      <c r="AZ120" s="17">
        <v>92276</v>
      </c>
      <c r="BA120" s="13">
        <f t="shared" si="320"/>
        <v>0.85321576287537826</v>
      </c>
      <c r="BB120" s="13">
        <f t="shared" si="321"/>
        <v>4.1350110818761929E-2</v>
      </c>
      <c r="BC120" s="13">
        <f t="shared" si="322"/>
        <v>3.713759083743258E-2</v>
      </c>
      <c r="BD120" s="13">
        <f t="shared" si="323"/>
        <v>1.1846565413657105E-2</v>
      </c>
      <c r="BE120" s="13">
        <f t="shared" si="324"/>
        <v>5.64499700547701E-2</v>
      </c>
      <c r="BF120" s="13">
        <f t="shared" si="210"/>
        <v>0.14678423712462171</v>
      </c>
      <c r="BG120" s="17">
        <v>1725485</v>
      </c>
      <c r="BH120" s="17">
        <v>1487655</v>
      </c>
      <c r="BI120" s="17">
        <v>164775</v>
      </c>
      <c r="BJ120" s="17">
        <v>38617</v>
      </c>
      <c r="BK120" s="17">
        <v>23207</v>
      </c>
      <c r="BL120" s="17">
        <v>11231</v>
      </c>
      <c r="BM120" s="13">
        <f t="shared" si="259"/>
        <v>0.86216628947803087</v>
      </c>
      <c r="BN120" s="13">
        <f t="shared" si="325"/>
        <v>9.5494889842566003E-2</v>
      </c>
      <c r="BO120" s="13">
        <f t="shared" si="326"/>
        <v>2.2380374213626892E-2</v>
      </c>
      <c r="BP120" s="13">
        <f t="shared" si="327"/>
        <v>1.3449551865127776E-2</v>
      </c>
      <c r="BQ120" s="13">
        <f t="shared" si="328"/>
        <v>6.508894600648513E-3</v>
      </c>
      <c r="BR120" s="13">
        <f t="shared" si="217"/>
        <v>0.13783371052196919</v>
      </c>
      <c r="BS120" s="17">
        <v>1305993</v>
      </c>
      <c r="BT120" s="17">
        <v>263232</v>
      </c>
      <c r="BU120" s="17">
        <v>24136</v>
      </c>
      <c r="BV120" s="17">
        <v>156005</v>
      </c>
      <c r="BW120" s="13">
        <f t="shared" si="260"/>
        <v>0.74655217947530705</v>
      </c>
      <c r="BX120" s="13">
        <f t="shared" si="329"/>
        <v>0.15047279986006359</v>
      </c>
      <c r="BY120" s="13">
        <f t="shared" si="330"/>
        <v>1.3796998455440428E-2</v>
      </c>
      <c r="BZ120" s="13">
        <f t="shared" si="331"/>
        <v>8.9178022209188926E-2</v>
      </c>
      <c r="CA120" s="13">
        <f t="shared" si="261"/>
        <v>0.25344782052469295</v>
      </c>
      <c r="CB120" s="8">
        <v>1727249</v>
      </c>
      <c r="CC120" s="8">
        <v>391366</v>
      </c>
      <c r="CD120" s="13">
        <f t="shared" si="262"/>
        <v>0.22658342833025233</v>
      </c>
      <c r="CE120" s="8">
        <v>412191</v>
      </c>
      <c r="CF120" s="8">
        <v>139620</v>
      </c>
      <c r="CG120" s="13">
        <f t="shared" si="263"/>
        <v>0.33872646418771879</v>
      </c>
      <c r="CH120" s="5">
        <v>43464</v>
      </c>
      <c r="CI120" s="5">
        <f>CH120*VLOOKUP(H120,'R-CPI-U-RS'!$A$44:$O$54,15,FALSE)</f>
        <v>56978.741496598639</v>
      </c>
      <c r="CJ120" s="5">
        <v>96463072</v>
      </c>
      <c r="CK120" s="5">
        <v>97410444</v>
      </c>
      <c r="CL120" s="9">
        <v>32224</v>
      </c>
      <c r="CM120" s="9">
        <v>16903</v>
      </c>
      <c r="CN120" s="9">
        <v>6144</v>
      </c>
      <c r="CO120" s="9">
        <v>4117</v>
      </c>
      <c r="CP120" s="9">
        <v>3008</v>
      </c>
      <c r="CQ120" s="9">
        <v>1041</v>
      </c>
      <c r="CR120" s="9">
        <v>687</v>
      </c>
      <c r="CS120" s="9">
        <v>324</v>
      </c>
      <c r="CT120" s="20">
        <v>34371433000</v>
      </c>
      <c r="CU120" s="20">
        <f>CT120*VLOOKUP(H120,'R-CPI-U-RS'!$A$44:$P$54,16,FALSE)</f>
        <v>43772916232.709747</v>
      </c>
      <c r="CV120" s="9">
        <v>2955</v>
      </c>
      <c r="CW120" s="9">
        <v>1153532</v>
      </c>
      <c r="CX120" s="9">
        <v>206559</v>
      </c>
      <c r="CY120" s="9">
        <v>203328</v>
      </c>
      <c r="CZ120" s="9">
        <v>163003</v>
      </c>
      <c r="DA120" s="11">
        <f t="shared" si="264"/>
        <v>0.66816340384911688</v>
      </c>
      <c r="DB120" s="11">
        <f t="shared" si="265"/>
        <v>0.11964571813843893</v>
      </c>
      <c r="DC120" s="11">
        <f t="shared" si="266"/>
        <v>0.11777421742772046</v>
      </c>
      <c r="DD120" s="11">
        <f t="shared" si="267"/>
        <v>9.4416660584723783E-2</v>
      </c>
      <c r="DE120" s="9">
        <v>637407</v>
      </c>
      <c r="DF120" s="9">
        <v>741915</v>
      </c>
      <c r="DG120" s="9">
        <v>38</v>
      </c>
      <c r="DH120" s="9">
        <v>111</v>
      </c>
      <c r="DI120" s="9">
        <v>0</v>
      </c>
      <c r="DJ120" s="9">
        <v>19139</v>
      </c>
      <c r="DK120" s="9">
        <v>84269</v>
      </c>
      <c r="DL120" s="9">
        <v>31381</v>
      </c>
      <c r="DM120" s="9">
        <v>69675</v>
      </c>
      <c r="DN120" s="9">
        <v>39215</v>
      </c>
      <c r="DO120" s="9">
        <v>9646</v>
      </c>
      <c r="DP120" s="9">
        <v>34809</v>
      </c>
      <c r="DQ120" s="9">
        <v>6986</v>
      </c>
      <c r="DR120" s="9">
        <v>41534</v>
      </c>
      <c r="DS120" s="9">
        <v>28821</v>
      </c>
      <c r="DT120" s="9">
        <v>40116</v>
      </c>
      <c r="DU120" s="9">
        <v>10290</v>
      </c>
      <c r="DV120" s="9">
        <v>107608</v>
      </c>
      <c r="DW120" s="9">
        <v>9587</v>
      </c>
      <c r="DX120" s="9">
        <v>70272</v>
      </c>
      <c r="DY120" s="9">
        <v>26798</v>
      </c>
      <c r="DZ120" s="9">
        <v>238</v>
      </c>
      <c r="EA120" s="9">
        <f t="shared" si="336"/>
        <v>103557</v>
      </c>
      <c r="EB120" s="9">
        <f t="shared" si="337"/>
        <v>41795</v>
      </c>
      <c r="EC120" s="9">
        <f t="shared" si="338"/>
        <v>110471</v>
      </c>
      <c r="ED120" s="9">
        <f t="shared" si="339"/>
        <v>117898</v>
      </c>
      <c r="EE120" s="9">
        <f t="shared" si="340"/>
        <v>140271</v>
      </c>
      <c r="EF120" s="9">
        <f t="shared" si="341"/>
        <v>116541</v>
      </c>
      <c r="EG120" s="11">
        <f t="shared" si="342"/>
        <v>0.16246605387138829</v>
      </c>
      <c r="EH120" s="11">
        <f t="shared" si="343"/>
        <v>6.557034987064779E-2</v>
      </c>
      <c r="EI120" s="11">
        <f t="shared" si="344"/>
        <v>0.17331312646393907</v>
      </c>
      <c r="EJ120" s="11">
        <f t="shared" si="345"/>
        <v>0.18496502234835827</v>
      </c>
      <c r="EK120" s="11">
        <f t="shared" si="346"/>
        <v>0.22006504478300365</v>
      </c>
      <c r="EL120" s="11">
        <f t="shared" si="347"/>
        <v>0.18283608432288945</v>
      </c>
      <c r="EM120" s="9">
        <v>1377019</v>
      </c>
      <c r="EN120" s="9">
        <v>817061</v>
      </c>
      <c r="EO120" s="14">
        <f t="shared" si="268"/>
        <v>0.59335492102868592</v>
      </c>
      <c r="EP120" s="9">
        <v>791531</v>
      </c>
      <c r="EQ120" s="9">
        <v>741915</v>
      </c>
      <c r="ER120" s="11">
        <f t="shared" si="218"/>
        <v>6.2683584092094943E-2</v>
      </c>
      <c r="ES120" s="9">
        <v>126180</v>
      </c>
      <c r="ET120" s="9">
        <v>1170984</v>
      </c>
      <c r="EU120" s="9">
        <v>167155</v>
      </c>
      <c r="EV120" s="9">
        <v>350222</v>
      </c>
      <c r="EW120" s="9">
        <v>384204</v>
      </c>
      <c r="EX120" s="9">
        <v>108839</v>
      </c>
      <c r="EY120" s="9">
        <v>160564</v>
      </c>
      <c r="EZ120" s="13">
        <f t="shared" si="269"/>
        <v>0.14274746708750932</v>
      </c>
      <c r="FA120" s="13">
        <f t="shared" si="270"/>
        <v>0.29908350583782528</v>
      </c>
      <c r="FB120" s="13">
        <f t="shared" si="271"/>
        <v>0.3281035436863356</v>
      </c>
      <c r="FC120" s="13">
        <f t="shared" si="272"/>
        <v>9.2946615837620331E-2</v>
      </c>
      <c r="FD120" s="13">
        <f t="shared" si="273"/>
        <v>0.13711886755070948</v>
      </c>
      <c r="FE120" s="13">
        <f t="shared" si="274"/>
        <v>0.23006548338832983</v>
      </c>
      <c r="FF120" s="9">
        <v>84</v>
      </c>
      <c r="FG120" s="9">
        <v>46497</v>
      </c>
      <c r="FH120" s="9">
        <v>23992</v>
      </c>
      <c r="FI120" s="9">
        <v>17826</v>
      </c>
      <c r="FJ120" s="9">
        <v>1067</v>
      </c>
      <c r="FK120" s="9">
        <f t="shared" si="219"/>
        <v>46581</v>
      </c>
      <c r="FL120" s="9">
        <f t="shared" si="220"/>
        <v>41818</v>
      </c>
      <c r="FM120" s="9">
        <f t="shared" si="221"/>
        <v>1067</v>
      </c>
      <c r="FN120" s="9">
        <v>313701</v>
      </c>
      <c r="FO120" s="9">
        <v>299718</v>
      </c>
      <c r="FP120" s="9">
        <v>406243</v>
      </c>
      <c r="FQ120" s="9">
        <f t="shared" si="222"/>
        <v>13983</v>
      </c>
      <c r="FR120" s="8">
        <v>814339</v>
      </c>
      <c r="FS120" s="8">
        <v>137131</v>
      </c>
      <c r="FT120" s="13">
        <f t="shared" si="275"/>
        <v>0.16839547166474897</v>
      </c>
      <c r="FU120" s="8">
        <v>677208</v>
      </c>
      <c r="FV120" s="8">
        <v>408781</v>
      </c>
      <c r="FW120" s="8">
        <v>268427</v>
      </c>
      <c r="FX120" s="13">
        <f t="shared" si="276"/>
        <v>0.60362695065622374</v>
      </c>
      <c r="FY120" s="13">
        <f t="shared" si="277"/>
        <v>0.39637304934377621</v>
      </c>
      <c r="FZ120" s="17">
        <v>52445</v>
      </c>
      <c r="GA120" s="17">
        <v>89699</v>
      </c>
      <c r="GB120" s="17">
        <v>172051</v>
      </c>
      <c r="GC120" s="17">
        <v>332475</v>
      </c>
      <c r="GD120" s="17">
        <v>167669</v>
      </c>
      <c r="GE120" s="13">
        <f t="shared" si="223"/>
        <v>6.4401925979229779E-2</v>
      </c>
      <c r="GF120" s="13">
        <f t="shared" si="224"/>
        <v>0.11014945864068895</v>
      </c>
      <c r="GG120" s="13">
        <f t="shared" si="225"/>
        <v>0.21127687609214343</v>
      </c>
      <c r="GH120" s="13">
        <f t="shared" si="226"/>
        <v>0.40827591457611634</v>
      </c>
      <c r="GI120" s="13">
        <f t="shared" si="227"/>
        <v>0.2058958247118215</v>
      </c>
      <c r="GJ120">
        <v>1955</v>
      </c>
      <c r="GK120" s="8">
        <v>618370</v>
      </c>
      <c r="GL120" s="8">
        <v>53449</v>
      </c>
      <c r="GM120" s="8">
        <v>58358</v>
      </c>
      <c r="GN120" s="8">
        <v>71295</v>
      </c>
      <c r="GO120" s="8">
        <v>12867</v>
      </c>
      <c r="GP120" s="13">
        <f t="shared" si="278"/>
        <v>0.7593520634526898</v>
      </c>
      <c r="GQ120" s="13">
        <f t="shared" si="279"/>
        <v>6.5634827756008249E-2</v>
      </c>
      <c r="GR120" s="13">
        <f t="shared" si="280"/>
        <v>7.1663029770157149E-2</v>
      </c>
      <c r="GS120" s="13">
        <f t="shared" si="281"/>
        <v>8.7549534039263743E-2</v>
      </c>
      <c r="GT120" s="13">
        <f t="shared" si="282"/>
        <v>1.580054498188101E-2</v>
      </c>
      <c r="GU120" s="21">
        <v>83002.524829906906</v>
      </c>
      <c r="GV120" s="21">
        <f>GU120*VLOOKUP(H120,'R-CPI-U-RS'!$A$44:$O$54,15,FALSE)</f>
        <v>108811.41647911548</v>
      </c>
      <c r="GW120" s="9">
        <v>1046</v>
      </c>
      <c r="GX120" s="9">
        <v>64</v>
      </c>
      <c r="GY120" s="9">
        <v>44</v>
      </c>
      <c r="GZ120" s="9">
        <v>575</v>
      </c>
      <c r="HA120" s="9">
        <f t="shared" si="228"/>
        <v>683</v>
      </c>
      <c r="HB120" s="8">
        <v>142635</v>
      </c>
      <c r="HC120" s="8">
        <v>286282</v>
      </c>
      <c r="HD120" s="8">
        <v>149764</v>
      </c>
      <c r="HE120" s="8">
        <v>83833</v>
      </c>
      <c r="HF120" s="8">
        <v>14694</v>
      </c>
      <c r="HG120" s="13">
        <f t="shared" si="283"/>
        <v>0.21062214267994472</v>
      </c>
      <c r="HH120" s="13">
        <f t="shared" si="332"/>
        <v>0.42273865636554797</v>
      </c>
      <c r="HI120" s="13">
        <f t="shared" si="333"/>
        <v>0.22114918902316572</v>
      </c>
      <c r="HJ120" s="13">
        <f t="shared" si="334"/>
        <v>0.12379209932546574</v>
      </c>
      <c r="HK120" s="13">
        <f t="shared" si="335"/>
        <v>2.1697912605875891E-2</v>
      </c>
      <c r="HL120" s="5">
        <v>819</v>
      </c>
      <c r="HM120" s="5">
        <f>HL120*VLOOKUP(H120,'R-CPI-U-RS'!$A$44:$O$54,15,FALSE)</f>
        <v>1073.6607142857142</v>
      </c>
      <c r="HN120" s="17">
        <v>82129</v>
      </c>
      <c r="HO120" s="17">
        <v>152618</v>
      </c>
      <c r="HP120" s="17">
        <v>74780</v>
      </c>
      <c r="HQ120" s="17">
        <v>35547</v>
      </c>
      <c r="HR120" s="17">
        <v>58081</v>
      </c>
      <c r="HS120" s="17">
        <v>5626</v>
      </c>
      <c r="HT120" s="13">
        <f t="shared" si="284"/>
        <v>0.20091197976422584</v>
      </c>
      <c r="HU120" s="13">
        <f t="shared" si="285"/>
        <v>0.3733490548729026</v>
      </c>
      <c r="HV120" s="13">
        <f t="shared" si="286"/>
        <v>0.18293413832834696</v>
      </c>
      <c r="HW120" s="13">
        <f t="shared" si="287"/>
        <v>8.6958542593711552E-2</v>
      </c>
      <c r="HX120" s="13">
        <f t="shared" si="288"/>
        <v>0.14208341385729767</v>
      </c>
      <c r="HY120" s="13">
        <f t="shared" si="289"/>
        <v>1.3762870583515378E-2</v>
      </c>
      <c r="HZ120" s="13">
        <v>0.17699999999999999</v>
      </c>
      <c r="IA120" s="17">
        <v>9659</v>
      </c>
      <c r="IB120" s="17">
        <v>46022</v>
      </c>
      <c r="IC120" s="17">
        <v>53263</v>
      </c>
      <c r="ID120" s="17">
        <v>36931</v>
      </c>
      <c r="IE120" s="17">
        <v>98425</v>
      </c>
      <c r="IF120" s="17">
        <v>24127</v>
      </c>
      <c r="IG120" s="13">
        <f t="shared" si="290"/>
        <v>3.5983712517742253E-2</v>
      </c>
      <c r="IH120" s="13">
        <f t="shared" si="291"/>
        <v>0.17145071099405051</v>
      </c>
      <c r="II120" s="13">
        <f t="shared" si="292"/>
        <v>0.19842638780748584</v>
      </c>
      <c r="IJ120" s="13">
        <f t="shared" si="293"/>
        <v>0.13758303002306027</v>
      </c>
      <c r="IK120" s="13">
        <f t="shared" si="294"/>
        <v>0.36667324822018649</v>
      </c>
      <c r="IL120" s="13">
        <f t="shared" si="295"/>
        <v>8.9882910437474622E-2</v>
      </c>
      <c r="IM120" s="13">
        <v>0.33</v>
      </c>
      <c r="IN120" s="17">
        <v>783017</v>
      </c>
      <c r="IO120" s="17">
        <v>643922</v>
      </c>
      <c r="IP120" s="17">
        <v>70668</v>
      </c>
      <c r="IQ120" s="17">
        <v>18892</v>
      </c>
      <c r="IR120" s="17">
        <v>13493</v>
      </c>
      <c r="IS120" s="17">
        <v>12150</v>
      </c>
      <c r="IT120" s="17">
        <v>23892</v>
      </c>
      <c r="IU120" s="13">
        <f t="shared" si="296"/>
        <v>0.82236017864235389</v>
      </c>
      <c r="IV120" s="13">
        <f t="shared" si="297"/>
        <v>9.0250914092542059E-2</v>
      </c>
      <c r="IW120" s="13">
        <f t="shared" si="298"/>
        <v>2.4127190086549843E-2</v>
      </c>
      <c r="IX120" s="13">
        <f t="shared" si="299"/>
        <v>1.7232065204203739E-2</v>
      </c>
      <c r="IY120" s="13">
        <f t="shared" si="300"/>
        <v>1.5516904486109496E-2</v>
      </c>
      <c r="IZ120" s="13">
        <f t="shared" si="301"/>
        <v>3.0512747488240996E-2</v>
      </c>
      <c r="JA120" s="17">
        <v>783017</v>
      </c>
      <c r="JB120" s="17">
        <v>643922</v>
      </c>
      <c r="JC120" s="17">
        <v>70668</v>
      </c>
      <c r="JD120" s="17">
        <v>18892</v>
      </c>
      <c r="JE120" s="17">
        <v>16577</v>
      </c>
      <c r="JF120" s="17">
        <v>9066</v>
      </c>
      <c r="JG120" s="17">
        <v>23892</v>
      </c>
      <c r="JH120" s="13">
        <f t="shared" si="229"/>
        <v>0.82236017864235389</v>
      </c>
      <c r="JI120" s="13">
        <f t="shared" si="230"/>
        <v>9.0250914092542059E-2</v>
      </c>
      <c r="JJ120" s="13">
        <f t="shared" si="231"/>
        <v>2.4127190086549843E-2</v>
      </c>
      <c r="JK120" s="13">
        <f t="shared" si="232"/>
        <v>2.1170677009566843E-2</v>
      </c>
      <c r="JL120" s="13">
        <f t="shared" si="233"/>
        <v>1.1578292680746395E-2</v>
      </c>
      <c r="JM120" s="13">
        <f t="shared" si="234"/>
        <v>3.0512747488240996E-2</v>
      </c>
      <c r="JN120" s="1">
        <v>201</v>
      </c>
      <c r="JO120" s="1">
        <v>99</v>
      </c>
      <c r="JP120" s="1">
        <v>38</v>
      </c>
      <c r="JQ120" s="1">
        <v>47</v>
      </c>
      <c r="JR120" s="1">
        <v>8</v>
      </c>
      <c r="JS120" s="1">
        <v>4</v>
      </c>
      <c r="JT120" s="11">
        <f t="shared" si="235"/>
        <v>0.4925373134328358</v>
      </c>
      <c r="JU120" s="11">
        <f t="shared" si="236"/>
        <v>0.1890547263681592</v>
      </c>
      <c r="JV120" s="11">
        <f t="shared" si="237"/>
        <v>0.23383084577114427</v>
      </c>
      <c r="JW120" s="11">
        <f t="shared" si="238"/>
        <v>3.9800995024875621E-2</v>
      </c>
      <c r="JX120" s="11">
        <f t="shared" si="239"/>
        <v>1.9900497512437811E-2</v>
      </c>
      <c r="JY120" s="29">
        <f>(JN120/J120)*100000</f>
        <v>11.218064097004442</v>
      </c>
      <c r="JZ120" s="9">
        <v>27149357</v>
      </c>
      <c r="KA120" s="9">
        <v>0</v>
      </c>
      <c r="KB120" s="9">
        <v>12017</v>
      </c>
      <c r="KC120" s="9"/>
      <c r="KD120" s="9"/>
      <c r="KE120" s="9"/>
      <c r="KF120" s="9"/>
      <c r="KG120" s="9"/>
      <c r="KH120" s="9">
        <f t="shared" si="240"/>
        <v>0</v>
      </c>
      <c r="KI120" s="9">
        <f t="shared" si="241"/>
        <v>12017</v>
      </c>
      <c r="KJ120" s="9">
        <f t="shared" si="242"/>
        <v>27161374</v>
      </c>
      <c r="KK120" t="e">
        <v>#N/A</v>
      </c>
      <c r="KL120" s="8" t="e">
        <v>#N/A</v>
      </c>
      <c r="KM120" s="8" t="e">
        <v>#N/A</v>
      </c>
      <c r="KN120" s="8" t="e">
        <v>#N/A</v>
      </c>
      <c r="KO120" s="8">
        <v>697598</v>
      </c>
      <c r="KP120" s="8">
        <v>152378</v>
      </c>
      <c r="KQ120" s="8">
        <v>290161</v>
      </c>
      <c r="KR120" s="8">
        <v>216808</v>
      </c>
      <c r="KS120" s="8">
        <v>38251</v>
      </c>
      <c r="KT120" s="13">
        <f t="shared" si="302"/>
        <v>0.21843239229470268</v>
      </c>
      <c r="KU120" s="13">
        <f t="shared" si="303"/>
        <v>0.41594299295582843</v>
      </c>
      <c r="KV120" s="13">
        <f t="shared" si="304"/>
        <v>0.31079217543628279</v>
      </c>
      <c r="KW120" s="13">
        <f t="shared" si="305"/>
        <v>5.4832439313186106E-2</v>
      </c>
      <c r="KX120" s="17">
        <v>17742620</v>
      </c>
      <c r="KY120" s="15">
        <f t="shared" si="306"/>
        <v>25.433874523722832</v>
      </c>
      <c r="KZ120" s="8">
        <v>718119</v>
      </c>
      <c r="LA120" s="8">
        <v>35641</v>
      </c>
      <c r="LB120" s="8">
        <v>191578</v>
      </c>
      <c r="LC120" s="8">
        <v>298498</v>
      </c>
      <c r="LD120" s="8">
        <v>126507</v>
      </c>
      <c r="LE120" s="8">
        <v>65895</v>
      </c>
      <c r="LF120" s="13">
        <f t="shared" si="307"/>
        <v>4.963105000703226E-2</v>
      </c>
      <c r="LG120" s="13">
        <f t="shared" si="308"/>
        <v>0.26677751180514653</v>
      </c>
      <c r="LH120" s="13">
        <f t="shared" si="309"/>
        <v>0.41566648424564728</v>
      </c>
      <c r="LI120" s="13">
        <f t="shared" si="310"/>
        <v>0.17616439615161275</v>
      </c>
      <c r="LJ120" s="13">
        <f t="shared" si="311"/>
        <v>9.1760557790561179E-2</v>
      </c>
      <c r="LK120" s="17" t="e">
        <v>#N/A</v>
      </c>
      <c r="LL120" s="17" t="e">
        <v>#N/A</v>
      </c>
      <c r="LM120" s="13" t="e">
        <f t="shared" si="348"/>
        <v>#N/A</v>
      </c>
      <c r="LN120" s="27" t="e">
        <v>#N/A</v>
      </c>
      <c r="LO120" s="27" t="e">
        <v>#N/A</v>
      </c>
      <c r="LP120" s="27" t="e">
        <v>#N/A</v>
      </c>
      <c r="LQ120" s="27" t="e">
        <v>#N/A</v>
      </c>
      <c r="LR120" s="27" t="e">
        <v>#N/A</v>
      </c>
      <c r="LS120" s="11" t="e">
        <f t="shared" si="312"/>
        <v>#N/A</v>
      </c>
      <c r="LT120" s="11" t="e">
        <f t="shared" si="313"/>
        <v>#N/A</v>
      </c>
      <c r="LU120" s="11" t="e">
        <f t="shared" si="314"/>
        <v>#N/A</v>
      </c>
      <c r="LV120" s="11" t="e">
        <f t="shared" si="315"/>
        <v>#N/A</v>
      </c>
      <c r="LW120" s="11" t="e">
        <f t="shared" si="316"/>
        <v>#N/A</v>
      </c>
      <c r="LX120" s="25" t="e">
        <v>#N/A</v>
      </c>
      <c r="LY120" s="25" t="e">
        <v>#N/A</v>
      </c>
      <c r="LZ120" s="25" t="e">
        <v>#N/A</v>
      </c>
      <c r="MA120" s="25" t="e">
        <v>#N/A</v>
      </c>
      <c r="MB120" s="22" t="e">
        <v>#N/A</v>
      </c>
      <c r="MC120" s="22" t="e">
        <v>#N/A</v>
      </c>
      <c r="MD120" s="1">
        <v>351</v>
      </c>
      <c r="ME120" s="1">
        <v>321</v>
      </c>
      <c r="MF120" s="1">
        <v>28</v>
      </c>
      <c r="MG120" s="1">
        <v>2</v>
      </c>
      <c r="MH120" s="1">
        <v>0</v>
      </c>
      <c r="MI120" s="1">
        <v>0</v>
      </c>
      <c r="MJ120" s="11">
        <f t="shared" si="243"/>
        <v>0.9145299145299145</v>
      </c>
      <c r="MK120" s="11">
        <f t="shared" si="244"/>
        <v>7.9772079772079771E-2</v>
      </c>
      <c r="ML120" s="11">
        <f t="shared" si="245"/>
        <v>5.6980056980056983E-3</v>
      </c>
      <c r="MM120" s="11">
        <f t="shared" si="246"/>
        <v>0</v>
      </c>
      <c r="MN120" s="11">
        <f t="shared" si="247"/>
        <v>0</v>
      </c>
      <c r="MO120" s="26" t="e">
        <v>#N/A</v>
      </c>
      <c r="MP120" s="26" t="e">
        <v>#N/A</v>
      </c>
      <c r="MQ120" s="26" t="e">
        <v>#N/A</v>
      </c>
      <c r="MR120" s="26" t="e">
        <v>#N/A</v>
      </c>
      <c r="MS120" s="9">
        <v>2430654.5519079599</v>
      </c>
      <c r="MT120" s="9">
        <v>78832.639999999999</v>
      </c>
      <c r="MU120" s="9">
        <v>4788445.81813375</v>
      </c>
      <c r="MV120" s="9">
        <v>20780813.165320002</v>
      </c>
      <c r="MW120" s="9">
        <v>28078746.1753617</v>
      </c>
      <c r="MX120" s="13" t="e">
        <v>#N/A</v>
      </c>
      <c r="MY120" s="13" t="e">
        <v>#N/A</v>
      </c>
      <c r="MZ120" s="13" t="e">
        <v>#N/A</v>
      </c>
      <c r="NA120" s="13" t="e">
        <v>#N/A</v>
      </c>
      <c r="NB120" s="13" t="e">
        <v>#N/A</v>
      </c>
      <c r="NC120" s="8" t="e">
        <v>#N/A</v>
      </c>
      <c r="ND120" s="8" t="e">
        <v>#N/A</v>
      </c>
      <c r="NE120" s="8" t="e">
        <v>#N/A</v>
      </c>
      <c r="NF120" s="8" t="e">
        <v>#N/A</v>
      </c>
      <c r="NG120" s="8" t="e">
        <v>#N/A</v>
      </c>
      <c r="NH120" s="38" t="e">
        <f t="shared" si="248"/>
        <v>#N/A</v>
      </c>
      <c r="NI120" s="38" t="e">
        <f t="shared" si="249"/>
        <v>#N/A</v>
      </c>
      <c r="NJ120" s="38" t="e">
        <f t="shared" si="250"/>
        <v>#N/A</v>
      </c>
      <c r="NK120" s="38" t="e">
        <f t="shared" si="251"/>
        <v>#N/A</v>
      </c>
      <c r="NL120" s="38" t="e">
        <f t="shared" si="252"/>
        <v>#N/A</v>
      </c>
      <c r="NM120" s="8">
        <v>1737228</v>
      </c>
      <c r="NN120" s="8">
        <v>280886</v>
      </c>
      <c r="NO120" s="11">
        <f t="shared" si="253"/>
        <v>0.16168631866398653</v>
      </c>
      <c r="NP120" s="13" t="e">
        <v>#N/A</v>
      </c>
      <c r="NQ120" s="13" t="e">
        <v>#N/A</v>
      </c>
      <c r="NR120" s="13">
        <v>0.107</v>
      </c>
      <c r="NS120" s="9">
        <v>1231</v>
      </c>
      <c r="NT120" s="39">
        <v>70.368350000000007</v>
      </c>
      <c r="NU120" s="8">
        <v>4207</v>
      </c>
      <c r="NV120" s="16">
        <v>239.12443999999999</v>
      </c>
      <c r="NW120" s="8">
        <v>1531</v>
      </c>
      <c r="NX120" s="25">
        <v>9.4469434729999993</v>
      </c>
      <c r="NY120" s="39" t="e">
        <v>#N/A</v>
      </c>
    </row>
    <row r="121" spans="1:389" x14ac:dyDescent="0.25">
      <c r="A121" s="3" t="s">
        <v>55</v>
      </c>
      <c r="B121" s="3" t="s">
        <v>13</v>
      </c>
      <c r="C121" s="3" t="s">
        <v>86</v>
      </c>
      <c r="D121" s="3" t="s">
        <v>102</v>
      </c>
      <c r="E121" s="3" t="s">
        <v>34</v>
      </c>
      <c r="F121" s="3" t="s">
        <v>35</v>
      </c>
      <c r="G121" s="3">
        <v>26163</v>
      </c>
      <c r="H121" s="3">
        <v>2017</v>
      </c>
      <c r="I121" s="3" t="str">
        <f t="shared" si="216"/>
        <v>Sum of 2017</v>
      </c>
      <c r="J121" s="8">
        <v>1793735</v>
      </c>
      <c r="K121" s="8">
        <v>1753616</v>
      </c>
      <c r="L121" s="8">
        <v>416178</v>
      </c>
      <c r="M121" s="8">
        <v>398023</v>
      </c>
      <c r="N121" s="8">
        <v>674939</v>
      </c>
      <c r="O121" s="8">
        <v>264476</v>
      </c>
      <c r="P121" s="13">
        <f t="shared" si="254"/>
        <v>0.2373256174669939</v>
      </c>
      <c r="Q121" s="13">
        <f t="shared" si="255"/>
        <v>0.22697272378901653</v>
      </c>
      <c r="R121" s="13">
        <f t="shared" si="256"/>
        <v>0.38488414795485443</v>
      </c>
      <c r="S121" s="13">
        <f t="shared" si="257"/>
        <v>0.15081751078913513</v>
      </c>
      <c r="T121" s="15">
        <v>38</v>
      </c>
      <c r="U121" s="15">
        <v>36.200000000000003</v>
      </c>
      <c r="V121" s="15">
        <v>39.5</v>
      </c>
      <c r="W121" s="17">
        <v>868610</v>
      </c>
      <c r="X121" s="17">
        <v>677284</v>
      </c>
      <c r="Y121" s="17">
        <v>58317</v>
      </c>
      <c r="Z121" s="17">
        <v>5864</v>
      </c>
      <c r="AA121" s="17">
        <v>39842</v>
      </c>
      <c r="AB121" s="17">
        <v>103699</v>
      </c>
      <c r="AC121" s="17">
        <v>885006</v>
      </c>
      <c r="AD121" s="13">
        <f t="shared" si="349"/>
        <v>0.49532508827474203</v>
      </c>
      <c r="AE121" s="13">
        <f t="shared" si="350"/>
        <v>0.38622138484137919</v>
      </c>
      <c r="AF121" s="13">
        <f t="shared" si="351"/>
        <v>3.3255285079515695E-2</v>
      </c>
      <c r="AG121" s="13">
        <f t="shared" si="352"/>
        <v>3.3439475917190539E-3</v>
      </c>
      <c r="AH121" s="13">
        <f t="shared" si="353"/>
        <v>2.2719911314677786E-2</v>
      </c>
      <c r="AI121" s="13">
        <f t="shared" si="354"/>
        <v>5.9134382897966256E-2</v>
      </c>
      <c r="AJ121" s="13">
        <f t="shared" si="355"/>
        <v>0.50467491172525802</v>
      </c>
      <c r="AK121" s="17">
        <v>683986</v>
      </c>
      <c r="AL121" s="17">
        <v>230516</v>
      </c>
      <c r="AM121" s="17">
        <v>206359</v>
      </c>
      <c r="AN121" s="17">
        <v>105057</v>
      </c>
      <c r="AO121" s="17">
        <v>142054</v>
      </c>
      <c r="AP121" s="13">
        <f t="shared" si="258"/>
        <v>0.33701859394782935</v>
      </c>
      <c r="AQ121" s="13">
        <f t="shared" si="317"/>
        <v>0.30170061960332523</v>
      </c>
      <c r="AR121" s="13">
        <f t="shared" si="318"/>
        <v>0.15359524902556485</v>
      </c>
      <c r="AS121" s="13">
        <f t="shared" si="319"/>
        <v>0.20768553742328058</v>
      </c>
      <c r="AT121" s="19">
        <v>2.5299999999999998</v>
      </c>
      <c r="AU121" s="17">
        <v>1638366</v>
      </c>
      <c r="AV121" s="17">
        <v>1391808</v>
      </c>
      <c r="AW121" s="17">
        <v>68494</v>
      </c>
      <c r="AX121" s="17">
        <v>60632</v>
      </c>
      <c r="AY121" s="17">
        <v>19369</v>
      </c>
      <c r="AZ121" s="17">
        <v>98063</v>
      </c>
      <c r="BA121" s="13">
        <f t="shared" si="320"/>
        <v>0.84950981648789103</v>
      </c>
      <c r="BB121" s="13">
        <f t="shared" si="321"/>
        <v>4.1806287483993197E-2</v>
      </c>
      <c r="BC121" s="13">
        <f t="shared" si="322"/>
        <v>3.7007603917561763E-2</v>
      </c>
      <c r="BD121" s="13">
        <f t="shared" si="323"/>
        <v>1.182214474665612E-2</v>
      </c>
      <c r="BE121" s="13">
        <f t="shared" si="324"/>
        <v>5.9854147363897929E-2</v>
      </c>
      <c r="BF121" s="13">
        <f t="shared" si="210"/>
        <v>0.15049018351210899</v>
      </c>
      <c r="BG121" s="17">
        <v>1731458</v>
      </c>
      <c r="BH121" s="17">
        <v>1501784</v>
      </c>
      <c r="BI121" s="17">
        <v>159440</v>
      </c>
      <c r="BJ121" s="17">
        <v>39706</v>
      </c>
      <c r="BK121" s="17">
        <v>20682</v>
      </c>
      <c r="BL121" s="17">
        <v>9846</v>
      </c>
      <c r="BM121" s="13">
        <f t="shared" si="259"/>
        <v>0.86735225457389087</v>
      </c>
      <c r="BN121" s="13">
        <f t="shared" si="325"/>
        <v>9.2084243452627779E-2</v>
      </c>
      <c r="BO121" s="13">
        <f t="shared" si="326"/>
        <v>2.2932118480494472E-2</v>
      </c>
      <c r="BP121" s="13">
        <f t="shared" si="327"/>
        <v>1.1944846481982237E-2</v>
      </c>
      <c r="BQ121" s="13">
        <f t="shared" si="328"/>
        <v>5.6865370110045985E-3</v>
      </c>
      <c r="BR121" s="13">
        <f t="shared" si="217"/>
        <v>0.1326477454261091</v>
      </c>
      <c r="BS121" s="17">
        <v>1308369</v>
      </c>
      <c r="BT121" s="17">
        <v>257978</v>
      </c>
      <c r="BU121" s="17">
        <v>20959</v>
      </c>
      <c r="BV121" s="17">
        <v>166310</v>
      </c>
      <c r="BW121" s="13">
        <f t="shared" si="260"/>
        <v>0.74609777739254202</v>
      </c>
      <c r="BX121" s="13">
        <f t="shared" si="329"/>
        <v>0.14711202452532368</v>
      </c>
      <c r="BY121" s="13">
        <f t="shared" si="330"/>
        <v>1.1951875439092709E-2</v>
      </c>
      <c r="BZ121" s="13">
        <f t="shared" si="331"/>
        <v>9.4838322643041581E-2</v>
      </c>
      <c r="CA121" s="13">
        <f t="shared" si="261"/>
        <v>0.25390222260745798</v>
      </c>
      <c r="CB121" s="8">
        <v>1730239</v>
      </c>
      <c r="CC121" s="8">
        <v>392115</v>
      </c>
      <c r="CD121" s="13">
        <f t="shared" si="262"/>
        <v>0.22662476108791907</v>
      </c>
      <c r="CE121" s="8">
        <v>408155</v>
      </c>
      <c r="CF121" s="8">
        <v>138689</v>
      </c>
      <c r="CG121" s="13">
        <f t="shared" si="263"/>
        <v>0.33979493084734969</v>
      </c>
      <c r="CH121" s="5">
        <v>45135</v>
      </c>
      <c r="CI121" s="5">
        <f>CH121*VLOOKUP(H121,'R-CPI-U-RS'!$A$44:$O$54,15,FALSE)</f>
        <v>57937.656119900086</v>
      </c>
      <c r="CJ121" s="5">
        <v>97146266</v>
      </c>
      <c r="CK121" s="5">
        <v>97146266</v>
      </c>
      <c r="CL121" s="9">
        <v>32444</v>
      </c>
      <c r="CM121" s="9">
        <v>17065</v>
      </c>
      <c r="CN121" s="9">
        <v>6124</v>
      </c>
      <c r="CO121" s="9">
        <v>4101</v>
      </c>
      <c r="CP121" s="9">
        <v>3073</v>
      </c>
      <c r="CQ121" s="9">
        <v>1069</v>
      </c>
      <c r="CR121" s="9">
        <v>691</v>
      </c>
      <c r="CS121" s="9">
        <v>321</v>
      </c>
      <c r="CT121" s="20">
        <v>34625959000</v>
      </c>
      <c r="CU121" s="20">
        <f>CT121*VLOOKUP(H121,'R-CPI-U-RS'!$A$44:$P$54,16,FALSE)</f>
        <v>43179137881.487648</v>
      </c>
      <c r="CV121" s="9">
        <v>2583</v>
      </c>
      <c r="CW121" s="9">
        <v>1189500</v>
      </c>
      <c r="CX121" s="9">
        <v>220683</v>
      </c>
      <c r="CY121" s="9">
        <v>189823</v>
      </c>
      <c r="CZ121" s="9">
        <v>130532</v>
      </c>
      <c r="DA121" s="11">
        <f t="shared" si="264"/>
        <v>0.68735849776196767</v>
      </c>
      <c r="DB121" s="11">
        <f t="shared" si="265"/>
        <v>0.12752277037545551</v>
      </c>
      <c r="DC121" s="11">
        <f t="shared" si="266"/>
        <v>0.10969016571725093</v>
      </c>
      <c r="DD121" s="11">
        <f t="shared" si="267"/>
        <v>7.5428566145325907E-2</v>
      </c>
      <c r="DE121" s="9">
        <v>643127</v>
      </c>
      <c r="DF121" s="9">
        <v>761890</v>
      </c>
      <c r="DG121" s="9">
        <v>39</v>
      </c>
      <c r="DH121" s="9">
        <v>106</v>
      </c>
      <c r="DI121" s="9">
        <v>0</v>
      </c>
      <c r="DJ121" s="9">
        <v>20915</v>
      </c>
      <c r="DK121" s="9">
        <v>86435</v>
      </c>
      <c r="DL121" s="9">
        <v>33474</v>
      </c>
      <c r="DM121" s="9">
        <v>67203</v>
      </c>
      <c r="DN121" s="9">
        <v>39236</v>
      </c>
      <c r="DO121" s="9">
        <v>10095</v>
      </c>
      <c r="DP121" s="9">
        <v>36999</v>
      </c>
      <c r="DQ121" s="9">
        <v>6867</v>
      </c>
      <c r="DR121" s="9">
        <v>43564</v>
      </c>
      <c r="DS121" s="9">
        <v>22702</v>
      </c>
      <c r="DT121" s="9">
        <v>41510</v>
      </c>
      <c r="DU121" s="9">
        <v>10427</v>
      </c>
      <c r="DV121" s="9">
        <v>107344</v>
      </c>
      <c r="DW121" s="9">
        <v>10129</v>
      </c>
      <c r="DX121" s="9">
        <v>72312</v>
      </c>
      <c r="DY121" s="9">
        <v>26900</v>
      </c>
      <c r="DZ121" s="9">
        <v>40</v>
      </c>
      <c r="EA121" s="9">
        <f t="shared" si="336"/>
        <v>107495</v>
      </c>
      <c r="EB121" s="9">
        <f t="shared" si="337"/>
        <v>43866</v>
      </c>
      <c r="EC121" s="9">
        <f t="shared" si="338"/>
        <v>107776</v>
      </c>
      <c r="ED121" s="9">
        <f t="shared" si="339"/>
        <v>117771</v>
      </c>
      <c r="EE121" s="9">
        <f t="shared" si="340"/>
        <v>139913</v>
      </c>
      <c r="EF121" s="9">
        <f t="shared" si="341"/>
        <v>119476</v>
      </c>
      <c r="EG121" s="11">
        <f t="shared" si="342"/>
        <v>0.16714428098960238</v>
      </c>
      <c r="EH121" s="11">
        <f t="shared" si="343"/>
        <v>6.8207368062606605E-2</v>
      </c>
      <c r="EI121" s="11">
        <f t="shared" si="344"/>
        <v>0.16758120868817511</v>
      </c>
      <c r="EJ121" s="11">
        <f t="shared" si="345"/>
        <v>0.18312246259292489</v>
      </c>
      <c r="EK121" s="11">
        <f t="shared" si="346"/>
        <v>0.21755112131818444</v>
      </c>
      <c r="EL121" s="11">
        <f t="shared" si="347"/>
        <v>0.18577357193835742</v>
      </c>
      <c r="EM121" s="1">
        <v>1387317</v>
      </c>
      <c r="EN121" s="1">
        <v>813827</v>
      </c>
      <c r="EO121" s="14">
        <f t="shared" si="268"/>
        <v>0.58661935231817963</v>
      </c>
      <c r="EP121" s="9">
        <v>806435</v>
      </c>
      <c r="EQ121" s="9">
        <v>761890</v>
      </c>
      <c r="ER121" s="11">
        <f t="shared" si="218"/>
        <v>5.523693788092035E-2</v>
      </c>
      <c r="ES121" s="9">
        <v>128273</v>
      </c>
      <c r="ET121" s="9">
        <v>1182723</v>
      </c>
      <c r="EU121" s="9">
        <v>156695</v>
      </c>
      <c r="EV121" s="9">
        <v>358389</v>
      </c>
      <c r="EW121" s="9">
        <v>391473</v>
      </c>
      <c r="EX121" s="9">
        <v>111265</v>
      </c>
      <c r="EY121" s="9">
        <v>164901</v>
      </c>
      <c r="EZ121" s="13">
        <f t="shared" si="269"/>
        <v>0.1324866431108552</v>
      </c>
      <c r="FA121" s="13">
        <f t="shared" si="270"/>
        <v>0.30302023381637122</v>
      </c>
      <c r="FB121" s="13">
        <f t="shared" si="271"/>
        <v>0.33099297130435446</v>
      </c>
      <c r="FC121" s="13">
        <f t="shared" si="272"/>
        <v>9.4075282208936503E-2</v>
      </c>
      <c r="FD121" s="13">
        <f t="shared" si="273"/>
        <v>0.13942486955948266</v>
      </c>
      <c r="FE121" s="13">
        <f t="shared" si="274"/>
        <v>0.23350015176841915</v>
      </c>
      <c r="FF121" s="9">
        <v>54</v>
      </c>
      <c r="FG121" s="9">
        <v>46542</v>
      </c>
      <c r="FH121" s="9">
        <v>23344</v>
      </c>
      <c r="FI121" s="9">
        <v>15821</v>
      </c>
      <c r="FJ121" s="9">
        <v>1370</v>
      </c>
      <c r="FK121" s="9">
        <f t="shared" si="219"/>
        <v>46596</v>
      </c>
      <c r="FL121" s="9">
        <f t="shared" si="220"/>
        <v>39165</v>
      </c>
      <c r="FM121" s="9">
        <f t="shared" si="221"/>
        <v>1370</v>
      </c>
      <c r="FN121" s="9">
        <v>315251</v>
      </c>
      <c r="FO121" s="9">
        <v>314384</v>
      </c>
      <c r="FP121" s="9">
        <v>406664</v>
      </c>
      <c r="FQ121" s="9">
        <f t="shared" si="222"/>
        <v>867</v>
      </c>
      <c r="FR121" s="8">
        <v>814968</v>
      </c>
      <c r="FS121" s="8">
        <v>130982</v>
      </c>
      <c r="FT121" s="13">
        <f t="shared" si="275"/>
        <v>0.16072042092450256</v>
      </c>
      <c r="FU121" s="8">
        <v>683986</v>
      </c>
      <c r="FV121" s="8">
        <v>421133</v>
      </c>
      <c r="FW121" s="8">
        <v>262853</v>
      </c>
      <c r="FX121" s="13">
        <f t="shared" si="276"/>
        <v>0.61570412259900054</v>
      </c>
      <c r="FY121" s="13">
        <f t="shared" si="277"/>
        <v>0.38429587740099941</v>
      </c>
      <c r="FZ121" s="17">
        <v>54017</v>
      </c>
      <c r="GA121" s="17">
        <v>86922</v>
      </c>
      <c r="GB121" s="17">
        <v>171943</v>
      </c>
      <c r="GC121" s="17">
        <v>335381</v>
      </c>
      <c r="GD121" s="17">
        <v>166705</v>
      </c>
      <c r="GE121" s="13">
        <f t="shared" si="223"/>
        <v>6.6281130056640256E-2</v>
      </c>
      <c r="GF121" s="13">
        <f t="shared" si="224"/>
        <v>0.10665694849368319</v>
      </c>
      <c r="GG121" s="13">
        <f t="shared" si="225"/>
        <v>0.21098129006292271</v>
      </c>
      <c r="GH121" s="13">
        <f t="shared" si="226"/>
        <v>0.41152658754699573</v>
      </c>
      <c r="GI121" s="13">
        <f t="shared" si="227"/>
        <v>0.20455404383975812</v>
      </c>
      <c r="GJ121">
        <v>1955</v>
      </c>
      <c r="GK121" s="8">
        <v>617304</v>
      </c>
      <c r="GL121" s="8">
        <v>54664</v>
      </c>
      <c r="GM121" s="8">
        <v>63253</v>
      </c>
      <c r="GN121" s="8">
        <v>67552</v>
      </c>
      <c r="GO121" s="8">
        <v>12195</v>
      </c>
      <c r="GP121" s="13">
        <f t="shared" si="278"/>
        <v>0.75745796153959422</v>
      </c>
      <c r="GQ121" s="13">
        <f t="shared" si="279"/>
        <v>6.7075026258699724E-2</v>
      </c>
      <c r="GR121" s="13">
        <f t="shared" si="280"/>
        <v>7.7614090369192409E-2</v>
      </c>
      <c r="GS121" s="13">
        <f t="shared" si="281"/>
        <v>8.2889144113633906E-2</v>
      </c>
      <c r="GT121" s="13">
        <f t="shared" si="282"/>
        <v>1.4963777718879761E-2</v>
      </c>
      <c r="GU121" s="21">
        <v>89959.286148350599</v>
      </c>
      <c r="GV121" s="21">
        <f>GU121*VLOOKUP(H121,'R-CPI-U-RS'!$A$44:$O$54,15,FALSE)</f>
        <v>115476.46362368068</v>
      </c>
      <c r="GW121" s="9">
        <v>1170</v>
      </c>
      <c r="GX121" s="9">
        <v>8</v>
      </c>
      <c r="GY121" s="9">
        <v>164</v>
      </c>
      <c r="GZ121" s="9">
        <v>1187</v>
      </c>
      <c r="HA121" s="9">
        <f t="shared" si="228"/>
        <v>1359</v>
      </c>
      <c r="HB121" s="8">
        <v>145526</v>
      </c>
      <c r="HC121" s="8">
        <v>280548</v>
      </c>
      <c r="HD121" s="8">
        <v>154368</v>
      </c>
      <c r="HE121" s="8">
        <v>88761</v>
      </c>
      <c r="HF121" s="8">
        <v>14783</v>
      </c>
      <c r="HG121" s="13">
        <f t="shared" si="283"/>
        <v>0.21276166471243563</v>
      </c>
      <c r="HH121" s="13">
        <f t="shared" si="332"/>
        <v>0.41016628995330312</v>
      </c>
      <c r="HI121" s="13">
        <f t="shared" si="333"/>
        <v>0.22568882988833106</v>
      </c>
      <c r="HJ121" s="13">
        <f t="shared" si="334"/>
        <v>0.12977019997485328</v>
      </c>
      <c r="HK121" s="13">
        <f t="shared" si="335"/>
        <v>2.1613015471076892E-2</v>
      </c>
      <c r="HL121" s="5">
        <v>824</v>
      </c>
      <c r="HM121" s="5">
        <f>HL121*VLOOKUP(H121,'R-CPI-U-RS'!$A$44:$O$54,15,FALSE)</f>
        <v>1057.729669719678</v>
      </c>
      <c r="HN121" s="17">
        <v>87595</v>
      </c>
      <c r="HO121" s="17">
        <v>158973</v>
      </c>
      <c r="HP121" s="17">
        <v>77300</v>
      </c>
      <c r="HQ121" s="17">
        <v>33650</v>
      </c>
      <c r="HR121" s="17">
        <v>56583</v>
      </c>
      <c r="HS121" s="17">
        <v>7032</v>
      </c>
      <c r="HT121" s="13">
        <f t="shared" si="284"/>
        <v>0.20799842330095242</v>
      </c>
      <c r="HU121" s="13">
        <f t="shared" si="285"/>
        <v>0.37748882182113491</v>
      </c>
      <c r="HV121" s="13">
        <f t="shared" si="286"/>
        <v>0.18355246442335318</v>
      </c>
      <c r="HW121" s="13">
        <f t="shared" si="287"/>
        <v>7.9903498419739136E-2</v>
      </c>
      <c r="HX121" s="13">
        <f t="shared" si="288"/>
        <v>0.1343589792298395</v>
      </c>
      <c r="HY121" s="13">
        <f t="shared" si="289"/>
        <v>1.6697812804980849E-2</v>
      </c>
      <c r="HZ121" s="13">
        <v>0.17199999999999999</v>
      </c>
      <c r="IA121" s="17">
        <v>7271</v>
      </c>
      <c r="IB121" s="17">
        <v>46040</v>
      </c>
      <c r="IC121" s="17">
        <v>56961</v>
      </c>
      <c r="ID121" s="17">
        <v>35896</v>
      </c>
      <c r="IE121" s="17">
        <v>90548</v>
      </c>
      <c r="IF121" s="17">
        <v>26137</v>
      </c>
      <c r="IG121" s="13">
        <f t="shared" si="290"/>
        <v>2.766184901827257E-2</v>
      </c>
      <c r="IH121" s="13">
        <f t="shared" si="291"/>
        <v>0.17515493450711994</v>
      </c>
      <c r="II121" s="13">
        <f t="shared" si="292"/>
        <v>0.21670287194743831</v>
      </c>
      <c r="IJ121" s="13">
        <f t="shared" si="293"/>
        <v>0.13656302191719327</v>
      </c>
      <c r="IK121" s="13">
        <f t="shared" si="294"/>
        <v>0.34448151628476753</v>
      </c>
      <c r="IL121" s="13">
        <f t="shared" si="295"/>
        <v>9.943580632520839E-2</v>
      </c>
      <c r="IM121" s="13">
        <v>0.32</v>
      </c>
      <c r="IN121" s="17">
        <v>782494</v>
      </c>
      <c r="IO121" s="17">
        <v>645718</v>
      </c>
      <c r="IP121" s="17">
        <v>65856</v>
      </c>
      <c r="IQ121" s="17">
        <v>15702</v>
      </c>
      <c r="IR121" s="17">
        <v>14407</v>
      </c>
      <c r="IS121" s="17">
        <v>13805</v>
      </c>
      <c r="IT121" s="17">
        <v>27006</v>
      </c>
      <c r="IU121" s="13">
        <f t="shared" si="296"/>
        <v>0.82520504949558715</v>
      </c>
      <c r="IV121" s="13">
        <f t="shared" si="297"/>
        <v>8.4161667693298609E-2</v>
      </c>
      <c r="IW121" s="13">
        <f t="shared" si="298"/>
        <v>2.006660753948273E-2</v>
      </c>
      <c r="IX121" s="13">
        <f t="shared" si="299"/>
        <v>1.8411642772979728E-2</v>
      </c>
      <c r="IY121" s="13">
        <f t="shared" si="300"/>
        <v>1.7642307800443197E-2</v>
      </c>
      <c r="IZ121" s="13">
        <f t="shared" si="301"/>
        <v>3.4512724698208548E-2</v>
      </c>
      <c r="JA121" s="17">
        <v>782494</v>
      </c>
      <c r="JB121" s="17">
        <v>645718</v>
      </c>
      <c r="JC121" s="17">
        <v>65856</v>
      </c>
      <c r="JD121" s="17">
        <v>15702</v>
      </c>
      <c r="JE121" s="17">
        <v>17316</v>
      </c>
      <c r="JF121" s="17">
        <v>10896</v>
      </c>
      <c r="JG121" s="17">
        <v>27006</v>
      </c>
      <c r="JH121" s="13">
        <f t="shared" si="229"/>
        <v>0.82520504949558715</v>
      </c>
      <c r="JI121" s="13">
        <f t="shared" si="230"/>
        <v>8.4161667693298609E-2</v>
      </c>
      <c r="JJ121" s="13">
        <f t="shared" si="231"/>
        <v>2.006660753948273E-2</v>
      </c>
      <c r="JK121" s="13">
        <f t="shared" si="232"/>
        <v>2.2129243163525856E-2</v>
      </c>
      <c r="JL121" s="13">
        <f t="shared" si="233"/>
        <v>1.3924707409897073E-2</v>
      </c>
      <c r="JM121" s="13">
        <f t="shared" si="234"/>
        <v>3.4512724698208548E-2</v>
      </c>
      <c r="JN121" s="1">
        <v>161</v>
      </c>
      <c r="JO121" s="1">
        <v>88</v>
      </c>
      <c r="JP121" s="1">
        <v>30</v>
      </c>
      <c r="JQ121" s="1">
        <v>38</v>
      </c>
      <c r="JR121" s="1">
        <v>1</v>
      </c>
      <c r="JS121" s="1">
        <v>2</v>
      </c>
      <c r="JT121" s="11">
        <f t="shared" si="235"/>
        <v>0.54658385093167705</v>
      </c>
      <c r="JU121" s="11">
        <f t="shared" si="236"/>
        <v>0.18633540372670807</v>
      </c>
      <c r="JV121" s="11">
        <f t="shared" si="237"/>
        <v>0.2360248447204969</v>
      </c>
      <c r="JW121" s="11">
        <f t="shared" si="238"/>
        <v>6.2111801242236021E-3</v>
      </c>
      <c r="JX121" s="11">
        <f t="shared" si="239"/>
        <v>1.2422360248447204E-2</v>
      </c>
      <c r="JY121" s="29">
        <f>(JN121/J121)*100000</f>
        <v>8.9756848140890373</v>
      </c>
      <c r="JZ121" s="9">
        <v>24593612</v>
      </c>
      <c r="KA121" s="9">
        <v>0</v>
      </c>
      <c r="KB121" s="9">
        <v>286854</v>
      </c>
      <c r="KC121" s="9"/>
      <c r="KD121" s="9"/>
      <c r="KE121" s="9"/>
      <c r="KF121" s="9"/>
      <c r="KG121" s="9"/>
      <c r="KH121" s="9">
        <f t="shared" si="240"/>
        <v>0</v>
      </c>
      <c r="KI121" s="9">
        <f t="shared" si="241"/>
        <v>286854</v>
      </c>
      <c r="KJ121" s="9">
        <f t="shared" si="242"/>
        <v>24880466</v>
      </c>
      <c r="KK121" t="e">
        <v>#N/A</v>
      </c>
      <c r="KL121" s="8" t="e">
        <v>#N/A</v>
      </c>
      <c r="KM121" s="8" t="e">
        <v>#N/A</v>
      </c>
      <c r="KN121" s="8" t="e">
        <v>#N/A</v>
      </c>
      <c r="KO121" s="8">
        <v>694174</v>
      </c>
      <c r="KP121" s="8">
        <v>160752</v>
      </c>
      <c r="KQ121" s="8">
        <v>287615</v>
      </c>
      <c r="KR121" s="8">
        <v>209578</v>
      </c>
      <c r="KS121" s="8">
        <v>36229</v>
      </c>
      <c r="KT121" s="13">
        <f t="shared" si="302"/>
        <v>0.23157306381397172</v>
      </c>
      <c r="KU121" s="13">
        <f t="shared" si="303"/>
        <v>0.41432695548954585</v>
      </c>
      <c r="KV121" s="13">
        <f t="shared" si="304"/>
        <v>0.30190989578981636</v>
      </c>
      <c r="KW121" s="13">
        <f t="shared" si="305"/>
        <v>5.2190084906666052E-2</v>
      </c>
      <c r="KX121" s="17">
        <v>17272570</v>
      </c>
      <c r="KY121" s="15">
        <f t="shared" si="306"/>
        <v>24.882190920432052</v>
      </c>
      <c r="KZ121" s="8">
        <v>718599</v>
      </c>
      <c r="LA121" s="8">
        <v>33261</v>
      </c>
      <c r="LB121" s="8">
        <v>188632</v>
      </c>
      <c r="LC121" s="8">
        <v>296358</v>
      </c>
      <c r="LD121" s="8">
        <v>133985</v>
      </c>
      <c r="LE121" s="8">
        <v>66363</v>
      </c>
      <c r="LF121" s="13">
        <f t="shared" si="307"/>
        <v>4.628589797647923E-2</v>
      </c>
      <c r="LG121" s="13">
        <f t="shared" si="308"/>
        <v>0.26249966949578274</v>
      </c>
      <c r="LH121" s="13">
        <f t="shared" si="309"/>
        <v>0.41241081604622326</v>
      </c>
      <c r="LI121" s="13">
        <f t="shared" si="310"/>
        <v>0.18645308440451488</v>
      </c>
      <c r="LJ121" s="13">
        <f t="shared" si="311"/>
        <v>9.2350532076999822E-2</v>
      </c>
      <c r="LK121" s="17" t="e">
        <v>#N/A</v>
      </c>
      <c r="LL121" s="17" t="e">
        <v>#N/A</v>
      </c>
      <c r="LM121" s="13" t="e">
        <f t="shared" si="348"/>
        <v>#N/A</v>
      </c>
      <c r="LN121" s="27" t="e">
        <v>#N/A</v>
      </c>
      <c r="LO121" s="27" t="e">
        <v>#N/A</v>
      </c>
      <c r="LP121" s="27" t="e">
        <v>#N/A</v>
      </c>
      <c r="LQ121" s="27" t="e">
        <v>#N/A</v>
      </c>
      <c r="LR121" s="27" t="e">
        <v>#N/A</v>
      </c>
      <c r="LS121" s="11" t="e">
        <f t="shared" si="312"/>
        <v>#N/A</v>
      </c>
      <c r="LT121" s="11" t="e">
        <f t="shared" si="313"/>
        <v>#N/A</v>
      </c>
      <c r="LU121" s="11" t="e">
        <f t="shared" si="314"/>
        <v>#N/A</v>
      </c>
      <c r="LV121" s="11" t="e">
        <f t="shared" si="315"/>
        <v>#N/A</v>
      </c>
      <c r="LW121" s="11" t="e">
        <f t="shared" si="316"/>
        <v>#N/A</v>
      </c>
      <c r="LX121" s="25" t="e">
        <v>#N/A</v>
      </c>
      <c r="LY121" s="25" t="e">
        <v>#N/A</v>
      </c>
      <c r="LZ121" s="25" t="e">
        <v>#N/A</v>
      </c>
      <c r="MA121" s="25" t="e">
        <v>#N/A</v>
      </c>
      <c r="MB121" s="22" t="e">
        <v>#N/A</v>
      </c>
      <c r="MC121" s="22" t="e">
        <v>#N/A</v>
      </c>
      <c r="MD121" s="1">
        <v>306</v>
      </c>
      <c r="ME121" s="1">
        <v>287</v>
      </c>
      <c r="MF121" s="1">
        <v>18</v>
      </c>
      <c r="MG121" s="1">
        <v>1</v>
      </c>
      <c r="MH121" s="1">
        <v>0</v>
      </c>
      <c r="MI121" s="1">
        <v>0</v>
      </c>
      <c r="MJ121" s="11">
        <f t="shared" si="243"/>
        <v>0.93790849673202614</v>
      </c>
      <c r="MK121" s="11">
        <f t="shared" si="244"/>
        <v>5.8823529411764705E-2</v>
      </c>
      <c r="ML121" s="11">
        <f t="shared" si="245"/>
        <v>3.2679738562091504E-3</v>
      </c>
      <c r="MM121" s="11">
        <f t="shared" si="246"/>
        <v>0</v>
      </c>
      <c r="MN121" s="11">
        <f t="shared" si="247"/>
        <v>0</v>
      </c>
      <c r="MO121" s="26" t="e">
        <v>#N/A</v>
      </c>
      <c r="MP121" s="26" t="e">
        <v>#N/A</v>
      </c>
      <c r="MQ121" s="26" t="e">
        <v>#N/A</v>
      </c>
      <c r="MR121" s="26" t="e">
        <v>#N/A</v>
      </c>
      <c r="MS121" s="9">
        <v>2161718.7640610202</v>
      </c>
      <c r="MT121" s="9">
        <v>59077.89</v>
      </c>
      <c r="MU121" s="9">
        <v>12712326.344040001</v>
      </c>
      <c r="MV121" s="9">
        <v>18868486.337490998</v>
      </c>
      <c r="MW121" s="9">
        <v>33801609.335592002</v>
      </c>
      <c r="MX121" s="13" t="e">
        <v>#N/A</v>
      </c>
      <c r="MY121" s="13" t="e">
        <v>#N/A</v>
      </c>
      <c r="MZ121" s="13" t="e">
        <v>#N/A</v>
      </c>
      <c r="NA121" s="13" t="e">
        <v>#N/A</v>
      </c>
      <c r="NB121" s="13" t="e">
        <v>#N/A</v>
      </c>
      <c r="NC121" s="8" t="e">
        <v>#N/A</v>
      </c>
      <c r="ND121" s="8" t="e">
        <v>#N/A</v>
      </c>
      <c r="NE121" s="8" t="e">
        <v>#N/A</v>
      </c>
      <c r="NF121" s="8" t="e">
        <v>#N/A</v>
      </c>
      <c r="NG121" s="8" t="e">
        <v>#N/A</v>
      </c>
      <c r="NH121" s="38" t="e">
        <f t="shared" si="248"/>
        <v>#N/A</v>
      </c>
      <c r="NI121" s="38" t="e">
        <f t="shared" si="249"/>
        <v>#N/A</v>
      </c>
      <c r="NJ121" s="38" t="e">
        <f t="shared" si="250"/>
        <v>#N/A</v>
      </c>
      <c r="NK121" s="38" t="e">
        <f t="shared" si="251"/>
        <v>#N/A</v>
      </c>
      <c r="NL121" s="38" t="e">
        <f t="shared" si="252"/>
        <v>#N/A</v>
      </c>
      <c r="NM121" s="8">
        <v>1740540</v>
      </c>
      <c r="NN121" s="8">
        <v>272136</v>
      </c>
      <c r="NO121" s="11">
        <f t="shared" si="253"/>
        <v>0.15635147712778794</v>
      </c>
      <c r="NP121" s="13" t="e">
        <v>#N/A</v>
      </c>
      <c r="NQ121" s="13" t="e">
        <v>#N/A</v>
      </c>
      <c r="NR121" s="13" t="e">
        <v>#N/A</v>
      </c>
      <c r="NS121" s="9">
        <v>1230</v>
      </c>
      <c r="NT121" s="39">
        <v>70.140780000000007</v>
      </c>
      <c r="NU121" s="8">
        <v>4505</v>
      </c>
      <c r="NV121" s="16">
        <v>257.52186999999998</v>
      </c>
      <c r="NW121" s="8" t="e">
        <v>#N/A</v>
      </c>
      <c r="NX121" s="25" t="e">
        <v>#N/A</v>
      </c>
      <c r="NY121" s="39" t="e">
        <v>#N/A</v>
      </c>
    </row>
    <row r="122" spans="1:389" x14ac:dyDescent="0.25">
      <c r="A122" s="3" t="s">
        <v>55</v>
      </c>
      <c r="B122" s="3" t="s">
        <v>13</v>
      </c>
      <c r="C122" s="3" t="s">
        <v>86</v>
      </c>
      <c r="D122" s="3" t="s">
        <v>102</v>
      </c>
      <c r="E122" s="3" t="s">
        <v>34</v>
      </c>
      <c r="F122" s="3" t="s">
        <v>35</v>
      </c>
      <c r="G122" s="3">
        <v>26163</v>
      </c>
      <c r="H122" s="3">
        <v>2018</v>
      </c>
      <c r="I122" s="3" t="str">
        <f t="shared" si="216"/>
        <v>Sum of 2018</v>
      </c>
      <c r="J122" s="8">
        <v>1796673</v>
      </c>
      <c r="K122" s="8">
        <v>1753893</v>
      </c>
      <c r="L122" s="8">
        <v>414230</v>
      </c>
      <c r="M122" s="8">
        <v>401504</v>
      </c>
      <c r="N122" s="8">
        <v>667898</v>
      </c>
      <c r="O122" s="8">
        <v>270261</v>
      </c>
      <c r="P122" s="13">
        <f t="shared" si="254"/>
        <v>0.23617746350547039</v>
      </c>
      <c r="Q122" s="13">
        <f t="shared" si="255"/>
        <v>0.2289216046816995</v>
      </c>
      <c r="R122" s="13">
        <f t="shared" si="256"/>
        <v>0.38080886348254994</v>
      </c>
      <c r="S122" s="13">
        <f t="shared" si="257"/>
        <v>0.15409206833028014</v>
      </c>
      <c r="T122" s="15">
        <v>38.1</v>
      </c>
      <c r="U122" s="15">
        <v>36.299999999999997</v>
      </c>
      <c r="V122" s="15">
        <v>39.799999999999997</v>
      </c>
      <c r="W122" s="17">
        <v>865021</v>
      </c>
      <c r="X122" s="17">
        <v>672851</v>
      </c>
      <c r="Y122" s="17">
        <v>59982</v>
      </c>
      <c r="Z122" s="17">
        <v>11102</v>
      </c>
      <c r="AA122" s="17">
        <v>38537</v>
      </c>
      <c r="AB122" s="17">
        <v>106400</v>
      </c>
      <c r="AC122" s="17">
        <v>888872</v>
      </c>
      <c r="AD122" s="13">
        <f t="shared" si="349"/>
        <v>0.49320055442378752</v>
      </c>
      <c r="AE122" s="13">
        <f t="shared" si="350"/>
        <v>0.38363286699929811</v>
      </c>
      <c r="AF122" s="13">
        <f t="shared" si="351"/>
        <v>3.419934967526525E-2</v>
      </c>
      <c r="AG122" s="13">
        <f t="shared" si="352"/>
        <v>6.3299186438397327E-3</v>
      </c>
      <c r="AH122" s="13">
        <f t="shared" si="353"/>
        <v>2.1972263986457553E-2</v>
      </c>
      <c r="AI122" s="13">
        <f t="shared" si="354"/>
        <v>6.0665046271351789E-2</v>
      </c>
      <c r="AJ122" s="13">
        <f t="shared" si="355"/>
        <v>0.50679944557621248</v>
      </c>
      <c r="AK122" s="17">
        <v>687546</v>
      </c>
      <c r="AL122" s="17">
        <v>242633</v>
      </c>
      <c r="AM122" s="17">
        <v>205825</v>
      </c>
      <c r="AN122" s="17">
        <v>100430</v>
      </c>
      <c r="AO122" s="17">
        <v>138658</v>
      </c>
      <c r="AP122" s="13">
        <f t="shared" si="258"/>
        <v>0.35289711524756162</v>
      </c>
      <c r="AQ122" s="13">
        <f t="shared" si="317"/>
        <v>0.29936178815671971</v>
      </c>
      <c r="AR122" s="13">
        <f t="shared" si="318"/>
        <v>0.14607022657393107</v>
      </c>
      <c r="AS122" s="13">
        <f t="shared" si="319"/>
        <v>0.20167087002178763</v>
      </c>
      <c r="AT122" s="19">
        <v>2.52</v>
      </c>
      <c r="AU122" s="17">
        <v>1639143</v>
      </c>
      <c r="AV122" s="17">
        <v>1389157</v>
      </c>
      <c r="AW122" s="17">
        <v>72785</v>
      </c>
      <c r="AX122" s="17">
        <v>60905</v>
      </c>
      <c r="AY122" s="17">
        <v>21159</v>
      </c>
      <c r="AZ122" s="17">
        <v>95137</v>
      </c>
      <c r="BA122" s="13">
        <f t="shared" si="320"/>
        <v>0.84748981632475018</v>
      </c>
      <c r="BB122" s="13">
        <f t="shared" si="321"/>
        <v>4.440430151609713E-2</v>
      </c>
      <c r="BC122" s="13">
        <f t="shared" si="322"/>
        <v>3.7156611717220525E-2</v>
      </c>
      <c r="BD122" s="13">
        <f t="shared" si="323"/>
        <v>1.2908574785726443E-2</v>
      </c>
      <c r="BE122" s="13">
        <f t="shared" si="324"/>
        <v>5.8040695656205711E-2</v>
      </c>
      <c r="BF122" s="13">
        <f t="shared" si="210"/>
        <v>0.15251018367524982</v>
      </c>
      <c r="BG122" s="17">
        <v>1732051</v>
      </c>
      <c r="BH122" s="17">
        <v>1531918</v>
      </c>
      <c r="BI122" s="17">
        <v>138690</v>
      </c>
      <c r="BJ122" s="17">
        <v>36144</v>
      </c>
      <c r="BK122" s="17">
        <v>19622</v>
      </c>
      <c r="BL122" s="17">
        <v>5677</v>
      </c>
      <c r="BM122" s="13">
        <f t="shared" si="259"/>
        <v>0.88445317141354385</v>
      </c>
      <c r="BN122" s="13">
        <f t="shared" si="325"/>
        <v>8.0072699937819389E-2</v>
      </c>
      <c r="BO122" s="13">
        <f t="shared" si="326"/>
        <v>2.0867745811179925E-2</v>
      </c>
      <c r="BP122" s="13">
        <f t="shared" si="327"/>
        <v>1.1328765723411146E-2</v>
      </c>
      <c r="BQ122" s="13">
        <f t="shared" si="328"/>
        <v>3.2776171140457182E-3</v>
      </c>
      <c r="BR122" s="13">
        <f t="shared" si="217"/>
        <v>0.11554682858645617</v>
      </c>
      <c r="BS122" s="17">
        <v>1311871</v>
      </c>
      <c r="BT122" s="17">
        <v>253608</v>
      </c>
      <c r="BU122" s="17">
        <v>22862</v>
      </c>
      <c r="BV122" s="17">
        <v>165552</v>
      </c>
      <c r="BW122" s="13">
        <f t="shared" si="260"/>
        <v>0.74797664395718555</v>
      </c>
      <c r="BX122" s="13">
        <f t="shared" si="329"/>
        <v>0.14459719036452054</v>
      </c>
      <c r="BY122" s="13">
        <f t="shared" si="330"/>
        <v>1.3035002705410192E-2</v>
      </c>
      <c r="BZ122" s="13">
        <f t="shared" si="331"/>
        <v>9.4391162972883746E-2</v>
      </c>
      <c r="CA122" s="13">
        <f t="shared" si="261"/>
        <v>0.25202335604281445</v>
      </c>
      <c r="CB122" s="8">
        <v>1733848</v>
      </c>
      <c r="CC122" s="8">
        <v>374511</v>
      </c>
      <c r="CD122" s="13">
        <f t="shared" si="262"/>
        <v>0.21599990310569323</v>
      </c>
      <c r="CE122" s="8">
        <v>408938</v>
      </c>
      <c r="CF122" s="8">
        <v>133678</v>
      </c>
      <c r="CG122" s="13">
        <f t="shared" si="263"/>
        <v>0.32689062889729004</v>
      </c>
      <c r="CH122" s="5">
        <v>46390</v>
      </c>
      <c r="CI122" s="5">
        <f>CH122*VLOOKUP(H122,'R-CPI-U-RS'!$A$44:$O$54,15,FALSE)</f>
        <v>58128.89460850718</v>
      </c>
      <c r="CJ122" s="5">
        <v>99842201</v>
      </c>
      <c r="CK122" s="5">
        <v>98367313</v>
      </c>
      <c r="CL122" s="9">
        <v>32683</v>
      </c>
      <c r="CM122" s="9">
        <v>17266</v>
      </c>
      <c r="CN122" s="9">
        <v>5969</v>
      </c>
      <c r="CO122" s="9">
        <v>4151</v>
      </c>
      <c r="CP122" s="9">
        <v>3192</v>
      </c>
      <c r="CQ122" s="9">
        <v>1074</v>
      </c>
      <c r="CR122" s="9">
        <v>697</v>
      </c>
      <c r="CS122" s="9">
        <v>334</v>
      </c>
      <c r="CT122" s="20">
        <v>36938915000</v>
      </c>
      <c r="CU122" s="20">
        <f>CT122*VLOOKUP(H122,'R-CPI-U-RS'!$A$44:$P$54,16,FALSE)</f>
        <v>44965197804.118126</v>
      </c>
      <c r="CV122" s="9">
        <v>2714</v>
      </c>
      <c r="CW122" s="9">
        <v>1217841</v>
      </c>
      <c r="CX122" s="9">
        <v>227070</v>
      </c>
      <c r="CY122" s="9">
        <v>174119</v>
      </c>
      <c r="CZ122" s="9">
        <v>112139</v>
      </c>
      <c r="DA122" s="11">
        <f t="shared" si="264"/>
        <v>0.70347897865546349</v>
      </c>
      <c r="DB122" s="11">
        <f t="shared" si="265"/>
        <v>0.13116570363725322</v>
      </c>
      <c r="DC122" s="11">
        <f t="shared" si="266"/>
        <v>0.10057885740791338</v>
      </c>
      <c r="DD122" s="11">
        <f t="shared" si="267"/>
        <v>6.4776460299369967E-2</v>
      </c>
      <c r="DE122" s="9">
        <v>659107</v>
      </c>
      <c r="DF122" s="9">
        <v>770580</v>
      </c>
      <c r="DG122" s="9">
        <v>70</v>
      </c>
      <c r="DH122" s="9">
        <v>128</v>
      </c>
      <c r="DI122" s="9">
        <v>6701</v>
      </c>
      <c r="DJ122" s="9">
        <v>20820</v>
      </c>
      <c r="DK122" s="9">
        <v>86641</v>
      </c>
      <c r="DL122" s="9">
        <v>30285</v>
      </c>
      <c r="DM122" s="9">
        <v>68534</v>
      </c>
      <c r="DN122" s="9">
        <v>41016</v>
      </c>
      <c r="DO122" s="9">
        <v>10486</v>
      </c>
      <c r="DP122" s="9">
        <v>37342</v>
      </c>
      <c r="DQ122" s="9">
        <v>6919</v>
      </c>
      <c r="DR122" s="9">
        <v>44280</v>
      </c>
      <c r="DS122" s="9">
        <v>28107</v>
      </c>
      <c r="DT122" s="9">
        <v>40944</v>
      </c>
      <c r="DU122" s="9">
        <v>10272</v>
      </c>
      <c r="DV122" s="9">
        <v>114330</v>
      </c>
      <c r="DW122" s="9">
        <v>10270</v>
      </c>
      <c r="DX122" s="9">
        <v>74544</v>
      </c>
      <c r="DY122" s="9">
        <v>27206</v>
      </c>
      <c r="DZ122" s="9">
        <v>212</v>
      </c>
      <c r="EA122" s="9">
        <f t="shared" si="336"/>
        <v>107659</v>
      </c>
      <c r="EB122" s="9">
        <f t="shared" si="337"/>
        <v>44261</v>
      </c>
      <c r="EC122" s="9">
        <f t="shared" si="338"/>
        <v>113331</v>
      </c>
      <c r="ED122" s="9">
        <f t="shared" si="339"/>
        <v>124602</v>
      </c>
      <c r="EE122" s="9">
        <f t="shared" si="340"/>
        <v>146536</v>
      </c>
      <c r="EF122" s="9">
        <f t="shared" si="341"/>
        <v>122718</v>
      </c>
      <c r="EG122" s="11">
        <f t="shared" si="342"/>
        <v>0.16334070188907113</v>
      </c>
      <c r="EH122" s="11">
        <f t="shared" si="343"/>
        <v>6.7152981230665126E-2</v>
      </c>
      <c r="EI122" s="11">
        <f t="shared" si="344"/>
        <v>0.17194628489759628</v>
      </c>
      <c r="EJ122" s="11">
        <f t="shared" si="345"/>
        <v>0.189046694997929</v>
      </c>
      <c r="EK122" s="11">
        <f t="shared" si="346"/>
        <v>0.22232505496072716</v>
      </c>
      <c r="EL122" s="11">
        <f t="shared" si="347"/>
        <v>0.18618828202401128</v>
      </c>
      <c r="EM122" s="1">
        <v>1386184</v>
      </c>
      <c r="EN122" s="1">
        <v>818621</v>
      </c>
      <c r="EO122" s="14">
        <f t="shared" si="268"/>
        <v>0.5905572420400178</v>
      </c>
      <c r="EP122" s="9">
        <v>813120</v>
      </c>
      <c r="EQ122" s="9">
        <v>770580</v>
      </c>
      <c r="ER122" s="11">
        <f t="shared" si="218"/>
        <v>5.2317001180637542E-2</v>
      </c>
      <c r="ES122" s="9">
        <v>132583</v>
      </c>
      <c r="ET122" s="9">
        <v>1187724</v>
      </c>
      <c r="EU122" s="9">
        <v>156545</v>
      </c>
      <c r="EV122" s="9">
        <v>354274</v>
      </c>
      <c r="EW122" s="9">
        <v>379015</v>
      </c>
      <c r="EX122" s="9">
        <v>118722</v>
      </c>
      <c r="EY122" s="9">
        <v>179168</v>
      </c>
      <c r="EZ122" s="13">
        <f t="shared" si="269"/>
        <v>0.13180250630617887</v>
      </c>
      <c r="FA122" s="13">
        <f t="shared" si="270"/>
        <v>0.29827973502261468</v>
      </c>
      <c r="FB122" s="13">
        <f t="shared" si="271"/>
        <v>0.31911033203000022</v>
      </c>
      <c r="FC122" s="13">
        <f t="shared" si="272"/>
        <v>9.9957565899148282E-2</v>
      </c>
      <c r="FD122" s="13">
        <f t="shared" si="273"/>
        <v>0.15084986074205792</v>
      </c>
      <c r="FE122" s="13">
        <f t="shared" si="274"/>
        <v>0.2508074266412062</v>
      </c>
      <c r="FF122" s="9">
        <v>14</v>
      </c>
      <c r="FG122" s="9">
        <v>46605</v>
      </c>
      <c r="FH122" s="9">
        <v>22114</v>
      </c>
      <c r="FI122" s="9">
        <v>16139</v>
      </c>
      <c r="FJ122" s="9">
        <v>1334</v>
      </c>
      <c r="FK122" s="9">
        <f t="shared" si="219"/>
        <v>46619</v>
      </c>
      <c r="FL122" s="9">
        <f t="shared" si="220"/>
        <v>38253</v>
      </c>
      <c r="FM122" s="9">
        <f t="shared" si="221"/>
        <v>1334</v>
      </c>
      <c r="FN122" s="9">
        <v>325660</v>
      </c>
      <c r="FO122" s="9">
        <v>324623</v>
      </c>
      <c r="FP122" s="9">
        <v>410889</v>
      </c>
      <c r="FQ122" s="9">
        <f t="shared" si="222"/>
        <v>1037</v>
      </c>
      <c r="FR122" s="8">
        <v>815884</v>
      </c>
      <c r="FS122" s="8">
        <v>128338</v>
      </c>
      <c r="FT122" s="13">
        <f t="shared" si="275"/>
        <v>0.15729932196243585</v>
      </c>
      <c r="FU122" s="8">
        <v>687546</v>
      </c>
      <c r="FV122" s="8">
        <v>426387</v>
      </c>
      <c r="FW122" s="8">
        <v>261159</v>
      </c>
      <c r="FX122" s="13">
        <f t="shared" si="276"/>
        <v>0.62015777853409082</v>
      </c>
      <c r="FY122" s="13">
        <f t="shared" si="277"/>
        <v>0.37984222146590918</v>
      </c>
      <c r="FZ122" s="17">
        <v>52910</v>
      </c>
      <c r="GA122" s="17">
        <v>89710</v>
      </c>
      <c r="GB122" s="17">
        <v>165792</v>
      </c>
      <c r="GC122" s="17">
        <v>338548</v>
      </c>
      <c r="GD122" s="17">
        <v>168924</v>
      </c>
      <c r="GE122" s="13">
        <f t="shared" si="223"/>
        <v>6.4849905133572916E-2</v>
      </c>
      <c r="GF122" s="13">
        <f t="shared" si="224"/>
        <v>0.10995435625652666</v>
      </c>
      <c r="GG122" s="13">
        <f t="shared" si="225"/>
        <v>0.20320535762436817</v>
      </c>
      <c r="GH122" s="13">
        <f t="shared" si="226"/>
        <v>0.41494624235798228</v>
      </c>
      <c r="GI122" s="13">
        <f t="shared" si="227"/>
        <v>0.20704413862755</v>
      </c>
      <c r="GJ122">
        <v>1955</v>
      </c>
      <c r="GK122" s="8">
        <v>610730</v>
      </c>
      <c r="GL122" s="8">
        <v>52354</v>
      </c>
      <c r="GM122" s="8">
        <v>65681</v>
      </c>
      <c r="GN122" s="8">
        <v>71254</v>
      </c>
      <c r="GO122" s="8">
        <v>15865</v>
      </c>
      <c r="GP122" s="13">
        <f t="shared" si="278"/>
        <v>0.74855003897612893</v>
      </c>
      <c r="GQ122" s="13">
        <f t="shared" si="279"/>
        <v>6.4168435708997842E-2</v>
      </c>
      <c r="GR122" s="13">
        <f t="shared" si="280"/>
        <v>8.0502865603443621E-2</v>
      </c>
      <c r="GS122" s="13">
        <f t="shared" si="281"/>
        <v>8.7333493486819208E-2</v>
      </c>
      <c r="GT122" s="13">
        <f t="shared" si="282"/>
        <v>1.9445166224610361E-2</v>
      </c>
      <c r="GU122" s="21">
        <v>103506.608021507</v>
      </c>
      <c r="GV122" s="21">
        <f>GU122*VLOOKUP(H122,'R-CPI-U-RS'!$A$44:$O$54,15,FALSE)</f>
        <v>129698.74345691408</v>
      </c>
      <c r="GW122" s="9">
        <v>1082</v>
      </c>
      <c r="GX122" s="9">
        <v>4</v>
      </c>
      <c r="GY122" s="9">
        <v>46</v>
      </c>
      <c r="GZ122" s="9">
        <v>265</v>
      </c>
      <c r="HA122" s="9">
        <f t="shared" si="228"/>
        <v>315</v>
      </c>
      <c r="HB122" s="8">
        <v>143998</v>
      </c>
      <c r="HC122" s="8">
        <v>277250</v>
      </c>
      <c r="HD122" s="8">
        <v>158882</v>
      </c>
      <c r="HE122" s="8">
        <v>94173</v>
      </c>
      <c r="HF122" s="8">
        <v>13243</v>
      </c>
      <c r="HG122" s="13">
        <f t="shared" si="283"/>
        <v>0.20943762308267375</v>
      </c>
      <c r="HH122" s="13">
        <f t="shared" si="332"/>
        <v>0.40324574646641825</v>
      </c>
      <c r="HI122" s="13">
        <f t="shared" si="333"/>
        <v>0.23108562917972034</v>
      </c>
      <c r="HJ122" s="13">
        <f t="shared" si="334"/>
        <v>0.13696974456981786</v>
      </c>
      <c r="HK122" s="13">
        <f t="shared" si="335"/>
        <v>1.92612567013698E-2</v>
      </c>
      <c r="HL122" s="5">
        <v>840</v>
      </c>
      <c r="HM122" s="5">
        <f>HL122*VLOOKUP(H122,'R-CPI-U-RS'!$A$44:$O$54,15,FALSE)</f>
        <v>1052.560281766459</v>
      </c>
      <c r="HN122" s="17">
        <v>92249</v>
      </c>
      <c r="HO122" s="17">
        <v>151602</v>
      </c>
      <c r="HP122" s="17">
        <v>77275</v>
      </c>
      <c r="HQ122" s="17">
        <v>37195</v>
      </c>
      <c r="HR122" s="17">
        <v>60626</v>
      </c>
      <c r="HS122" s="17">
        <v>7440</v>
      </c>
      <c r="HT122" s="13">
        <f t="shared" si="284"/>
        <v>0.21635040467931715</v>
      </c>
      <c r="HU122" s="13">
        <f t="shared" si="285"/>
        <v>0.35555023957109388</v>
      </c>
      <c r="HV122" s="13">
        <f t="shared" si="286"/>
        <v>0.18123207321048718</v>
      </c>
      <c r="HW122" s="13">
        <f t="shared" si="287"/>
        <v>8.7232959729072412E-2</v>
      </c>
      <c r="HX122" s="13">
        <f t="shared" si="288"/>
        <v>0.1421853855769524</v>
      </c>
      <c r="HY122" s="13">
        <f t="shared" si="289"/>
        <v>1.7448937233076993E-2</v>
      </c>
      <c r="HZ122" s="13">
        <v>0.17399999999999999</v>
      </c>
      <c r="IA122" s="17">
        <v>9116</v>
      </c>
      <c r="IB122" s="17">
        <v>45562</v>
      </c>
      <c r="IC122" s="17">
        <v>57338</v>
      </c>
      <c r="ID122" s="17">
        <v>35726</v>
      </c>
      <c r="IE122" s="17">
        <v>90218</v>
      </c>
      <c r="IF122" s="17">
        <v>23199</v>
      </c>
      <c r="IG122" s="13">
        <f t="shared" si="290"/>
        <v>3.4905938527869995E-2</v>
      </c>
      <c r="IH122" s="13">
        <f t="shared" si="291"/>
        <v>0.17446076911000577</v>
      </c>
      <c r="II122" s="13">
        <f t="shared" si="292"/>
        <v>0.21955207364096202</v>
      </c>
      <c r="IJ122" s="13">
        <f t="shared" si="293"/>
        <v>0.1367978894083681</v>
      </c>
      <c r="IK122" s="13">
        <f t="shared" si="294"/>
        <v>0.34545238724302052</v>
      </c>
      <c r="IL122" s="13">
        <f t="shared" si="295"/>
        <v>8.8830942069773586E-2</v>
      </c>
      <c r="IM122" s="13">
        <v>0.316</v>
      </c>
      <c r="IN122" s="17">
        <v>798182</v>
      </c>
      <c r="IO122" s="17">
        <v>656216</v>
      </c>
      <c r="IP122" s="17">
        <v>70194</v>
      </c>
      <c r="IQ122" s="17">
        <v>17508</v>
      </c>
      <c r="IR122" s="17">
        <v>12315</v>
      </c>
      <c r="IS122" s="17">
        <v>13587</v>
      </c>
      <c r="IT122" s="17">
        <v>28362</v>
      </c>
      <c r="IU122" s="13">
        <f t="shared" si="296"/>
        <v>0.82213830930790222</v>
      </c>
      <c r="IV122" s="13">
        <f t="shared" si="297"/>
        <v>8.7942348988075403E-2</v>
      </c>
      <c r="IW122" s="13">
        <f t="shared" si="298"/>
        <v>2.1934846939670401E-2</v>
      </c>
      <c r="IX122" s="13">
        <f t="shared" si="299"/>
        <v>1.5428811975213673E-2</v>
      </c>
      <c r="IY122" s="13">
        <f t="shared" si="300"/>
        <v>1.702243348008349E-2</v>
      </c>
      <c r="IZ122" s="13">
        <f t="shared" si="301"/>
        <v>3.5533249309054826E-2</v>
      </c>
      <c r="JA122" s="17">
        <v>798182</v>
      </c>
      <c r="JB122" s="17">
        <v>656216</v>
      </c>
      <c r="JC122" s="17">
        <v>70194</v>
      </c>
      <c r="JD122" s="17">
        <v>17508</v>
      </c>
      <c r="JE122" s="17">
        <v>14653</v>
      </c>
      <c r="JF122" s="17">
        <v>11249</v>
      </c>
      <c r="JG122" s="17">
        <v>28362</v>
      </c>
      <c r="JH122" s="13">
        <f t="shared" si="229"/>
        <v>0.82213830930790222</v>
      </c>
      <c r="JI122" s="13">
        <f t="shared" si="230"/>
        <v>8.7942348988075403E-2</v>
      </c>
      <c r="JJ122" s="13">
        <f t="shared" si="231"/>
        <v>2.1934846939670401E-2</v>
      </c>
      <c r="JK122" s="13">
        <f t="shared" si="232"/>
        <v>1.8357968483378478E-2</v>
      </c>
      <c r="JL122" s="13">
        <f t="shared" si="233"/>
        <v>1.4093276971918684E-2</v>
      </c>
      <c r="JM122" s="13">
        <f t="shared" si="234"/>
        <v>3.5533249309054826E-2</v>
      </c>
      <c r="JN122" s="1">
        <v>164</v>
      </c>
      <c r="JO122" s="1">
        <v>87</v>
      </c>
      <c r="JP122" s="1">
        <v>24</v>
      </c>
      <c r="JQ122" s="1">
        <v>48</v>
      </c>
      <c r="JR122" s="1">
        <v>2</v>
      </c>
      <c r="JS122" s="1">
        <v>3</v>
      </c>
      <c r="JT122" s="11">
        <f t="shared" si="235"/>
        <v>0.53048780487804881</v>
      </c>
      <c r="JU122" s="11">
        <f t="shared" si="236"/>
        <v>0.14634146341463414</v>
      </c>
      <c r="JV122" s="11">
        <f t="shared" si="237"/>
        <v>0.29268292682926828</v>
      </c>
      <c r="JW122" s="11">
        <f t="shared" si="238"/>
        <v>1.2195121951219513E-2</v>
      </c>
      <c r="JX122" s="11">
        <f t="shared" si="239"/>
        <v>1.8292682926829267E-2</v>
      </c>
      <c r="JY122" s="29">
        <f>(JN122/J122)*100000</f>
        <v>9.1279826657382834</v>
      </c>
      <c r="JZ122" s="9">
        <v>23495019</v>
      </c>
      <c r="KA122" s="9">
        <v>0</v>
      </c>
      <c r="KB122" s="9">
        <v>332151</v>
      </c>
      <c r="KC122" s="9"/>
      <c r="KD122" s="9"/>
      <c r="KE122" s="9"/>
      <c r="KF122" s="9"/>
      <c r="KG122" s="9"/>
      <c r="KH122" s="9">
        <f t="shared" si="240"/>
        <v>0</v>
      </c>
      <c r="KI122" s="9">
        <f t="shared" si="241"/>
        <v>332151</v>
      </c>
      <c r="KJ122" s="9">
        <f t="shared" si="242"/>
        <v>23827170</v>
      </c>
      <c r="KK122" t="e">
        <v>#N/A</v>
      </c>
      <c r="KL122" s="8" t="e">
        <v>#N/A</v>
      </c>
      <c r="KM122" s="8" t="e">
        <v>#N/A</v>
      </c>
      <c r="KN122" s="8" t="e">
        <v>#N/A</v>
      </c>
      <c r="KO122" s="8">
        <v>709306</v>
      </c>
      <c r="KP122" s="8">
        <v>151954</v>
      </c>
      <c r="KQ122" s="8">
        <v>293347</v>
      </c>
      <c r="KR122" s="8">
        <v>222472</v>
      </c>
      <c r="KS122" s="8">
        <v>41533</v>
      </c>
      <c r="KT122" s="13">
        <f t="shared" si="302"/>
        <v>0.21422911973111747</v>
      </c>
      <c r="KU122" s="13">
        <f t="shared" si="303"/>
        <v>0.4135690379046561</v>
      </c>
      <c r="KV122" s="13">
        <f t="shared" si="304"/>
        <v>0.31364742438383436</v>
      </c>
      <c r="KW122" s="13">
        <f t="shared" si="305"/>
        <v>5.8554417980392098E-2</v>
      </c>
      <c r="KX122" s="17">
        <v>18157630</v>
      </c>
      <c r="KY122" s="15">
        <f t="shared" si="306"/>
        <v>25.599149027359136</v>
      </c>
      <c r="KZ122" s="8">
        <v>735475</v>
      </c>
      <c r="LA122" s="8">
        <v>37671</v>
      </c>
      <c r="LB122" s="8">
        <v>195380</v>
      </c>
      <c r="LC122" s="8">
        <v>300792</v>
      </c>
      <c r="LD122" s="8">
        <v>134861</v>
      </c>
      <c r="LE122" s="8">
        <v>66771</v>
      </c>
      <c r="LF122" s="13">
        <f t="shared" si="307"/>
        <v>5.1219959889867092E-2</v>
      </c>
      <c r="LG122" s="13">
        <f t="shared" si="308"/>
        <v>0.26565144974336313</v>
      </c>
      <c r="LH122" s="13">
        <f t="shared" si="309"/>
        <v>0.40897651177810257</v>
      </c>
      <c r="LI122" s="13">
        <f t="shared" si="310"/>
        <v>0.18336585200040789</v>
      </c>
      <c r="LJ122" s="13">
        <f t="shared" si="311"/>
        <v>9.0786226588259286E-2</v>
      </c>
      <c r="LK122" s="17" t="e">
        <v>#N/A</v>
      </c>
      <c r="LL122" s="17" t="e">
        <v>#N/A</v>
      </c>
      <c r="LM122" s="13" t="e">
        <f t="shared" si="348"/>
        <v>#N/A</v>
      </c>
      <c r="LN122" s="27" t="e">
        <v>#N/A</v>
      </c>
      <c r="LO122" s="27" t="e">
        <v>#N/A</v>
      </c>
      <c r="LP122" s="27" t="e">
        <v>#N/A</v>
      </c>
      <c r="LQ122" s="27" t="e">
        <v>#N/A</v>
      </c>
      <c r="LR122" s="27" t="e">
        <v>#N/A</v>
      </c>
      <c r="LS122" s="11" t="e">
        <f t="shared" si="312"/>
        <v>#N/A</v>
      </c>
      <c r="LT122" s="11" t="e">
        <f t="shared" si="313"/>
        <v>#N/A</v>
      </c>
      <c r="LU122" s="11" t="e">
        <f t="shared" si="314"/>
        <v>#N/A</v>
      </c>
      <c r="LV122" s="11" t="e">
        <f t="shared" si="315"/>
        <v>#N/A</v>
      </c>
      <c r="LW122" s="11" t="e">
        <f t="shared" si="316"/>
        <v>#N/A</v>
      </c>
      <c r="LX122" s="25" t="e">
        <v>#N/A</v>
      </c>
      <c r="LY122" s="25" t="e">
        <v>#N/A</v>
      </c>
      <c r="LZ122" s="25" t="e">
        <v>#N/A</v>
      </c>
      <c r="MA122" s="25" t="e">
        <v>#N/A</v>
      </c>
      <c r="MB122" s="22" t="e">
        <v>#N/A</v>
      </c>
      <c r="MC122" s="22" t="e">
        <v>#N/A</v>
      </c>
      <c r="MD122" s="1">
        <v>239</v>
      </c>
      <c r="ME122" s="1">
        <v>210</v>
      </c>
      <c r="MF122" s="1">
        <v>25</v>
      </c>
      <c r="MG122" s="1">
        <v>4</v>
      </c>
      <c r="MH122" s="1">
        <v>0</v>
      </c>
      <c r="MI122" s="1">
        <v>0</v>
      </c>
      <c r="MJ122" s="11">
        <f t="shared" si="243"/>
        <v>0.87866108786610875</v>
      </c>
      <c r="MK122" s="11">
        <f t="shared" si="244"/>
        <v>0.10460251046025104</v>
      </c>
      <c r="ML122" s="11">
        <f t="shared" si="245"/>
        <v>1.6736401673640166E-2</v>
      </c>
      <c r="MM122" s="11">
        <f t="shared" si="246"/>
        <v>0</v>
      </c>
      <c r="MN122" s="11">
        <f t="shared" si="247"/>
        <v>0</v>
      </c>
      <c r="MO122" s="26" t="e">
        <v>#N/A</v>
      </c>
      <c r="MP122" s="26" t="e">
        <v>#N/A</v>
      </c>
      <c r="MQ122" s="26" t="e">
        <v>#N/A</v>
      </c>
      <c r="MR122" s="26" t="e">
        <v>#N/A</v>
      </c>
      <c r="MS122" s="9">
        <v>2119820.91600656</v>
      </c>
      <c r="MT122" s="9">
        <v>65927.42</v>
      </c>
      <c r="MU122" s="9">
        <v>3915753.20800194</v>
      </c>
      <c r="MV122" s="9">
        <v>29382130.301729999</v>
      </c>
      <c r="MW122" s="9">
        <v>35483631.8457385</v>
      </c>
      <c r="MX122" s="13">
        <v>7.7499999999999999E-2</v>
      </c>
      <c r="MY122" s="13">
        <v>0.125</v>
      </c>
      <c r="MZ122" s="13">
        <v>0.23749999999999999</v>
      </c>
      <c r="NA122" s="13">
        <v>0.12899999999999998</v>
      </c>
      <c r="NB122" s="13">
        <v>0.34849999999999992</v>
      </c>
      <c r="NC122" s="8">
        <v>3650</v>
      </c>
      <c r="ND122" s="8">
        <v>6568</v>
      </c>
      <c r="NE122" s="8">
        <v>1609</v>
      </c>
      <c r="NF122" s="8">
        <v>1763</v>
      </c>
      <c r="NG122" s="8">
        <v>4776</v>
      </c>
      <c r="NH122" s="38">
        <f t="shared" si="248"/>
        <v>0.19873679625394752</v>
      </c>
      <c r="NI122" s="38">
        <f t="shared" si="249"/>
        <v>0.35761733638244581</v>
      </c>
      <c r="NJ122" s="38">
        <f t="shared" si="250"/>
        <v>8.7607535663726449E-2</v>
      </c>
      <c r="NK122" s="38">
        <f t="shared" si="251"/>
        <v>9.5992595012523135E-2</v>
      </c>
      <c r="NL122" s="38">
        <f t="shared" si="252"/>
        <v>0.26004573668735709</v>
      </c>
      <c r="NM122" s="8">
        <v>1741716</v>
      </c>
      <c r="NN122" s="8">
        <v>268537</v>
      </c>
      <c r="NO122" s="11">
        <f t="shared" si="253"/>
        <v>0.1541795562537176</v>
      </c>
      <c r="NP122" s="13" t="e">
        <v>#N/A</v>
      </c>
      <c r="NQ122" s="13">
        <v>0.29399999999999998</v>
      </c>
      <c r="NR122" s="13" t="e">
        <v>#N/A</v>
      </c>
      <c r="NS122" s="9">
        <v>1270</v>
      </c>
      <c r="NT122" s="39">
        <v>72.410349999999994</v>
      </c>
      <c r="NU122" s="8">
        <v>4785</v>
      </c>
      <c r="NV122" s="16">
        <v>272.86475000000002</v>
      </c>
      <c r="NW122" s="8" t="e">
        <v>#N/A</v>
      </c>
      <c r="NX122" s="25" t="e">
        <v>#N/A</v>
      </c>
      <c r="NY122" s="39" t="e">
        <v>#N/A</v>
      </c>
    </row>
    <row r="123" spans="1:389" x14ac:dyDescent="0.25">
      <c r="A123" s="3" t="s">
        <v>55</v>
      </c>
      <c r="B123" s="3" t="s">
        <v>13</v>
      </c>
      <c r="C123" s="3" t="s">
        <v>86</v>
      </c>
      <c r="D123" s="3" t="s">
        <v>102</v>
      </c>
      <c r="E123" s="3" t="s">
        <v>34</v>
      </c>
      <c r="F123" s="3" t="s">
        <v>35</v>
      </c>
      <c r="G123" s="3">
        <v>26163</v>
      </c>
      <c r="H123" s="3">
        <v>2019</v>
      </c>
      <c r="I123" s="3" t="str">
        <f t="shared" si="216"/>
        <v>Sum of 2019</v>
      </c>
      <c r="J123" s="8">
        <v>1795841</v>
      </c>
      <c r="K123" s="8">
        <v>1749343</v>
      </c>
      <c r="L123" s="8">
        <v>412390</v>
      </c>
      <c r="M123" s="8">
        <v>402730</v>
      </c>
      <c r="N123" s="8">
        <v>657587</v>
      </c>
      <c r="O123" s="8">
        <v>276636</v>
      </c>
      <c r="P123" s="13">
        <f t="shared" si="254"/>
        <v>0.23573993207735705</v>
      </c>
      <c r="Q123" s="13">
        <f t="shared" si="255"/>
        <v>0.23021785893332525</v>
      </c>
      <c r="R123" s="13">
        <f t="shared" si="256"/>
        <v>0.37590512552426825</v>
      </c>
      <c r="S123" s="13">
        <f t="shared" si="257"/>
        <v>0.15813708346504946</v>
      </c>
      <c r="T123" s="15">
        <v>37.6</v>
      </c>
      <c r="U123" s="15">
        <v>35.9</v>
      </c>
      <c r="V123" s="15">
        <v>39.299999999999997</v>
      </c>
      <c r="W123" s="17">
        <v>862394</v>
      </c>
      <c r="X123" s="17">
        <v>669066</v>
      </c>
      <c r="Y123" s="17">
        <v>61292</v>
      </c>
      <c r="Z123" s="17">
        <v>9257</v>
      </c>
      <c r="AA123" s="17">
        <v>39883</v>
      </c>
      <c r="AB123" s="17">
        <v>107451</v>
      </c>
      <c r="AC123" s="17">
        <v>886949</v>
      </c>
      <c r="AD123" s="13">
        <f t="shared" si="349"/>
        <v>0.49298165082548134</v>
      </c>
      <c r="AE123" s="13">
        <f t="shared" si="350"/>
        <v>0.38246701761747126</v>
      </c>
      <c r="AF123" s="13">
        <f t="shared" si="351"/>
        <v>3.5037153948653865E-2</v>
      </c>
      <c r="AG123" s="13">
        <f t="shared" si="352"/>
        <v>5.2917009414391574E-3</v>
      </c>
      <c r="AH123" s="13">
        <f t="shared" si="353"/>
        <v>2.279884505211385E-2</v>
      </c>
      <c r="AI123" s="13">
        <f t="shared" si="354"/>
        <v>6.1423631614840546E-2</v>
      </c>
      <c r="AJ123" s="13">
        <f t="shared" si="355"/>
        <v>0.50701834917451871</v>
      </c>
      <c r="AK123" s="17">
        <v>689270</v>
      </c>
      <c r="AL123" s="17">
        <v>242276</v>
      </c>
      <c r="AM123" s="17">
        <v>213029</v>
      </c>
      <c r="AN123" s="17">
        <v>100082</v>
      </c>
      <c r="AO123" s="17">
        <v>133883</v>
      </c>
      <c r="AP123" s="13">
        <f t="shared" si="258"/>
        <v>0.35149651080128252</v>
      </c>
      <c r="AQ123" s="13">
        <f t="shared" si="317"/>
        <v>0.30906466261406995</v>
      </c>
      <c r="AR123" s="13">
        <f t="shared" si="318"/>
        <v>0.14519999419675889</v>
      </c>
      <c r="AS123" s="13">
        <f t="shared" si="319"/>
        <v>0.19423883238788864</v>
      </c>
      <c r="AT123" s="19">
        <v>2.5099999999999998</v>
      </c>
      <c r="AU123" s="17">
        <v>1634572</v>
      </c>
      <c r="AV123" s="17">
        <v>1388766</v>
      </c>
      <c r="AW123" s="17">
        <v>64611</v>
      </c>
      <c r="AX123" s="17">
        <v>58923</v>
      </c>
      <c r="AY123" s="17">
        <v>20504</v>
      </c>
      <c r="AZ123" s="17">
        <v>101768</v>
      </c>
      <c r="BA123" s="13">
        <f t="shared" si="320"/>
        <v>0.84962057345898501</v>
      </c>
      <c r="BB123" s="13">
        <f t="shared" si="321"/>
        <v>3.9527778525510045E-2</v>
      </c>
      <c r="BC123" s="13">
        <f t="shared" si="322"/>
        <v>3.6047968520199786E-2</v>
      </c>
      <c r="BD123" s="13">
        <f t="shared" si="323"/>
        <v>1.2543956460773829E-2</v>
      </c>
      <c r="BE123" s="13">
        <f t="shared" si="324"/>
        <v>6.2259723034531367E-2</v>
      </c>
      <c r="BF123" s="13">
        <f t="shared" si="210"/>
        <v>0.15037942654101502</v>
      </c>
      <c r="BG123" s="17">
        <v>1727350</v>
      </c>
      <c r="BH123" s="17">
        <v>1516334</v>
      </c>
      <c r="BI123" s="17">
        <v>154689</v>
      </c>
      <c r="BJ123" s="17">
        <v>33230</v>
      </c>
      <c r="BK123" s="17">
        <v>16051</v>
      </c>
      <c r="BL123" s="17">
        <v>7046</v>
      </c>
      <c r="BM123" s="13">
        <f t="shared" si="259"/>
        <v>0.87783830723362377</v>
      </c>
      <c r="BN123" s="13">
        <f t="shared" si="325"/>
        <v>8.9552783164963679E-2</v>
      </c>
      <c r="BO123" s="13">
        <f t="shared" si="326"/>
        <v>1.9237560424928357E-2</v>
      </c>
      <c r="BP123" s="13">
        <f t="shared" si="327"/>
        <v>9.2922685037774618E-3</v>
      </c>
      <c r="BQ123" s="13">
        <f t="shared" si="328"/>
        <v>4.0790806727067476E-3</v>
      </c>
      <c r="BR123" s="13">
        <f t="shared" si="217"/>
        <v>0.12216169276637624</v>
      </c>
      <c r="BS123" s="17">
        <v>1328087</v>
      </c>
      <c r="BT123" s="17">
        <v>243192</v>
      </c>
      <c r="BU123" s="17">
        <v>21746</v>
      </c>
      <c r="BV123" s="17">
        <v>156318</v>
      </c>
      <c r="BW123" s="13">
        <f t="shared" si="260"/>
        <v>0.75919187946560507</v>
      </c>
      <c r="BX123" s="13">
        <f t="shared" si="329"/>
        <v>0.13901904886577418</v>
      </c>
      <c r="BY123" s="13">
        <f t="shared" si="330"/>
        <v>1.2430952649080255E-2</v>
      </c>
      <c r="BZ123" s="13">
        <f t="shared" si="331"/>
        <v>8.935811901954048E-2</v>
      </c>
      <c r="CA123" s="13">
        <f t="shared" si="261"/>
        <v>0.24080812053439493</v>
      </c>
      <c r="CB123" s="8">
        <v>1729271</v>
      </c>
      <c r="CC123" s="8">
        <v>339476</v>
      </c>
      <c r="CD123" s="13">
        <f t="shared" si="262"/>
        <v>0.19631162495641227</v>
      </c>
      <c r="CE123" s="8">
        <v>406859</v>
      </c>
      <c r="CF123" s="8">
        <v>119673</v>
      </c>
      <c r="CG123" s="13">
        <f t="shared" si="263"/>
        <v>0.2941387556868596</v>
      </c>
      <c r="CH123" s="5">
        <v>50753</v>
      </c>
      <c r="CI123" s="5">
        <f>CH123*VLOOKUP(H123,'R-CPI-U-RS'!$A$44:$O$54,15,FALSE)</f>
        <v>62462.114156466196</v>
      </c>
      <c r="CJ123" s="5">
        <v>101920083</v>
      </c>
      <c r="CK123" s="5">
        <v>98577598</v>
      </c>
      <c r="CL123" s="9">
        <v>32575</v>
      </c>
      <c r="CM123" s="9">
        <v>17138</v>
      </c>
      <c r="CN123" s="9">
        <v>5991</v>
      </c>
      <c r="CO123" s="9">
        <v>4103</v>
      </c>
      <c r="CP123" s="9">
        <v>3226</v>
      </c>
      <c r="CQ123" s="9">
        <v>1094</v>
      </c>
      <c r="CR123" s="9">
        <v>695</v>
      </c>
      <c r="CS123" s="9">
        <v>328</v>
      </c>
      <c r="CT123" s="20">
        <v>38340269000</v>
      </c>
      <c r="CU123" s="20">
        <f>CT123*VLOOKUP(H123,'R-CPI-U-RS'!$A$44:$P$54,16,FALSE)</f>
        <v>45838964506.918571</v>
      </c>
      <c r="CV123" s="9">
        <v>2615</v>
      </c>
      <c r="CW123" s="9">
        <v>1277038</v>
      </c>
      <c r="CX123" s="9">
        <v>215722</v>
      </c>
      <c r="CY123" s="9">
        <v>141459</v>
      </c>
      <c r="CZ123" s="9">
        <v>93079</v>
      </c>
      <c r="DA123" s="11">
        <f t="shared" si="264"/>
        <v>0.73932697195272612</v>
      </c>
      <c r="DB123" s="11">
        <f t="shared" si="265"/>
        <v>0.12488985687472573</v>
      </c>
      <c r="DC123" s="11">
        <f t="shared" si="266"/>
        <v>8.1896117519964715E-2</v>
      </c>
      <c r="DD123" s="11">
        <f t="shared" si="267"/>
        <v>5.3887053652583401E-2</v>
      </c>
      <c r="DE123" s="9">
        <v>661250</v>
      </c>
      <c r="DF123" s="9">
        <v>780899</v>
      </c>
      <c r="DG123" s="9">
        <v>86</v>
      </c>
      <c r="DH123" s="9">
        <v>137</v>
      </c>
      <c r="DI123" s="9">
        <v>6704</v>
      </c>
      <c r="DJ123" s="9">
        <v>20829</v>
      </c>
      <c r="DK123" s="9">
        <v>90385</v>
      </c>
      <c r="DL123" s="9">
        <v>29608</v>
      </c>
      <c r="DM123" s="9">
        <v>69209</v>
      </c>
      <c r="DN123" s="9">
        <v>45587</v>
      </c>
      <c r="DO123" s="9">
        <v>9663</v>
      </c>
      <c r="DP123" s="9">
        <v>34706</v>
      </c>
      <c r="DQ123" s="9">
        <v>7034</v>
      </c>
      <c r="DR123" s="9">
        <v>45342</v>
      </c>
      <c r="DS123" s="9">
        <v>27698</v>
      </c>
      <c r="DT123" s="9">
        <v>37874</v>
      </c>
      <c r="DU123" s="9">
        <v>9755</v>
      </c>
      <c r="DV123" s="9">
        <v>114085</v>
      </c>
      <c r="DW123" s="9">
        <v>10344</v>
      </c>
      <c r="DX123" s="9">
        <v>75108</v>
      </c>
      <c r="DY123" s="9">
        <v>27061</v>
      </c>
      <c r="DZ123" s="9">
        <v>35</v>
      </c>
      <c r="EA123" s="9">
        <f t="shared" si="336"/>
        <v>111437</v>
      </c>
      <c r="EB123" s="9">
        <f t="shared" si="337"/>
        <v>41740</v>
      </c>
      <c r="EC123" s="9">
        <f t="shared" si="338"/>
        <v>110914</v>
      </c>
      <c r="ED123" s="9">
        <f t="shared" si="339"/>
        <v>123840</v>
      </c>
      <c r="EE123" s="9">
        <f t="shared" si="340"/>
        <v>151108</v>
      </c>
      <c r="EF123" s="9">
        <f t="shared" si="341"/>
        <v>122211</v>
      </c>
      <c r="EG123" s="11">
        <f t="shared" si="342"/>
        <v>0.16852476370510397</v>
      </c>
      <c r="EH123" s="11">
        <f t="shared" si="343"/>
        <v>6.3122873345935734E-2</v>
      </c>
      <c r="EI123" s="11">
        <f t="shared" si="344"/>
        <v>0.16773383742911152</v>
      </c>
      <c r="EJ123" s="11">
        <f t="shared" si="345"/>
        <v>0.18728166351606806</v>
      </c>
      <c r="EK123" s="11">
        <f t="shared" si="346"/>
        <v>0.22851871455576558</v>
      </c>
      <c r="EL123" s="11">
        <f t="shared" si="347"/>
        <v>0.18481814744801511</v>
      </c>
      <c r="EM123" s="1">
        <v>1382289</v>
      </c>
      <c r="EN123" s="1">
        <v>833427</v>
      </c>
      <c r="EO123" s="14">
        <f t="shared" si="268"/>
        <v>0.6029325271343402</v>
      </c>
      <c r="EP123" s="9">
        <v>822112</v>
      </c>
      <c r="EQ123" s="9">
        <v>780899</v>
      </c>
      <c r="ER123" s="11">
        <f t="shared" si="218"/>
        <v>5.0130639134327193E-2</v>
      </c>
      <c r="ES123" s="9">
        <v>137698</v>
      </c>
      <c r="ET123" s="9">
        <v>1187569</v>
      </c>
      <c r="EU123" s="9">
        <v>145432</v>
      </c>
      <c r="EV123" s="9">
        <v>371317</v>
      </c>
      <c r="EW123" s="9">
        <v>373594</v>
      </c>
      <c r="EX123" s="9">
        <v>123692</v>
      </c>
      <c r="EY123" s="9">
        <v>173534</v>
      </c>
      <c r="EZ123" s="13">
        <f t="shared" si="269"/>
        <v>0.12246193694850573</v>
      </c>
      <c r="FA123" s="13">
        <f t="shared" si="270"/>
        <v>0.31266983223711631</v>
      </c>
      <c r="FB123" s="13">
        <f t="shared" si="271"/>
        <v>0.31458719451248729</v>
      </c>
      <c r="FC123" s="13">
        <f t="shared" si="272"/>
        <v>0.10415563222010679</v>
      </c>
      <c r="FD123" s="13">
        <f t="shared" si="273"/>
        <v>0.14612540408178387</v>
      </c>
      <c r="FE123" s="13">
        <f t="shared" si="274"/>
        <v>0.25028103630189069</v>
      </c>
      <c r="FF123" s="9">
        <v>45</v>
      </c>
      <c r="FG123" s="9">
        <v>46070</v>
      </c>
      <c r="FH123" s="9">
        <v>21376</v>
      </c>
      <c r="FI123" s="9">
        <v>15899</v>
      </c>
      <c r="FJ123" s="9">
        <v>1373</v>
      </c>
      <c r="FK123" s="9">
        <f t="shared" si="219"/>
        <v>46115</v>
      </c>
      <c r="FL123" s="9">
        <f t="shared" si="220"/>
        <v>37275</v>
      </c>
      <c r="FM123" s="9">
        <f t="shared" si="221"/>
        <v>1373</v>
      </c>
      <c r="FN123" s="9">
        <v>320157</v>
      </c>
      <c r="FO123" s="9">
        <v>331855</v>
      </c>
      <c r="FP123" s="9">
        <v>407879</v>
      </c>
      <c r="FQ123" s="9">
        <f t="shared" si="222"/>
        <v>-11698</v>
      </c>
      <c r="FR123" s="8">
        <v>815538</v>
      </c>
      <c r="FS123" s="8">
        <v>126268</v>
      </c>
      <c r="FT123" s="13">
        <f t="shared" si="275"/>
        <v>0.15482785596747178</v>
      </c>
      <c r="FU123" s="8">
        <v>689270</v>
      </c>
      <c r="FV123" s="8">
        <v>430920</v>
      </c>
      <c r="FW123" s="8">
        <v>258350</v>
      </c>
      <c r="FX123" s="13">
        <f t="shared" si="276"/>
        <v>0.62518316479753944</v>
      </c>
      <c r="FY123" s="13">
        <f t="shared" si="277"/>
        <v>0.37481683520246056</v>
      </c>
      <c r="FZ123" s="17">
        <v>62834</v>
      </c>
      <c r="GA123" s="17">
        <v>89595</v>
      </c>
      <c r="GB123" s="17">
        <v>179018</v>
      </c>
      <c r="GC123" s="17">
        <v>320026</v>
      </c>
      <c r="GD123" s="17">
        <v>164065</v>
      </c>
      <c r="GE123" s="13">
        <f t="shared" si="223"/>
        <v>7.7046072653880013E-2</v>
      </c>
      <c r="GF123" s="13">
        <f t="shared" si="224"/>
        <v>0.10985999426145686</v>
      </c>
      <c r="GG123" s="13">
        <f t="shared" si="225"/>
        <v>0.21950908480046299</v>
      </c>
      <c r="GH123" s="13">
        <f t="shared" si="226"/>
        <v>0.39241089930818673</v>
      </c>
      <c r="GI123" s="13">
        <f t="shared" si="227"/>
        <v>0.20117394897601337</v>
      </c>
      <c r="GJ123">
        <v>1956</v>
      </c>
      <c r="GK123" s="8">
        <v>615786</v>
      </c>
      <c r="GL123" s="8">
        <v>56572</v>
      </c>
      <c r="GM123" s="8">
        <v>60843</v>
      </c>
      <c r="GN123" s="8">
        <v>67491</v>
      </c>
      <c r="GO123" s="8">
        <v>14846</v>
      </c>
      <c r="GP123" s="13">
        <f t="shared" si="278"/>
        <v>0.75506720716876463</v>
      </c>
      <c r="GQ123" s="13">
        <f t="shared" si="279"/>
        <v>6.936770573535507E-2</v>
      </c>
      <c r="GR123" s="13">
        <f t="shared" si="280"/>
        <v>7.4604739448069862E-2</v>
      </c>
      <c r="GS123" s="13">
        <f t="shared" si="281"/>
        <v>8.2756413557676031E-2</v>
      </c>
      <c r="GT123" s="13">
        <f t="shared" si="282"/>
        <v>1.8203934090134367E-2</v>
      </c>
      <c r="GU123" s="21">
        <v>116814.38146302399</v>
      </c>
      <c r="GV123" s="21">
        <f>GU123*VLOOKUP(H123,'R-CPI-U-RS'!$A$44:$O$54,15,FALSE)</f>
        <v>143764.37314169397</v>
      </c>
      <c r="GW123" s="9">
        <v>847</v>
      </c>
      <c r="GX123" s="9">
        <v>4</v>
      </c>
      <c r="GY123" s="9">
        <v>28</v>
      </c>
      <c r="GZ123" s="9">
        <v>791</v>
      </c>
      <c r="HA123" s="9">
        <f t="shared" si="228"/>
        <v>823</v>
      </c>
      <c r="HB123" s="8">
        <v>136045</v>
      </c>
      <c r="HC123" s="8">
        <v>272405</v>
      </c>
      <c r="HD123" s="8">
        <v>167222</v>
      </c>
      <c r="HE123" s="8">
        <v>101243</v>
      </c>
      <c r="HF123" s="8">
        <v>12355</v>
      </c>
      <c r="HG123" s="13">
        <f t="shared" si="283"/>
        <v>0.19737548420793014</v>
      </c>
      <c r="HH123" s="13">
        <f t="shared" si="332"/>
        <v>0.39520797365328536</v>
      </c>
      <c r="HI123" s="13">
        <f t="shared" si="333"/>
        <v>0.24260739623079489</v>
      </c>
      <c r="HJ123" s="13">
        <f t="shared" si="334"/>
        <v>0.14688438492898284</v>
      </c>
      <c r="HK123" s="13">
        <f t="shared" si="335"/>
        <v>1.7924760979006776E-2</v>
      </c>
      <c r="HL123" s="5">
        <v>871</v>
      </c>
      <c r="HM123" s="5">
        <f>HL123*VLOOKUP(H123,'R-CPI-U-RS'!$A$44:$O$54,15,FALSE)</f>
        <v>1071.9465141032463</v>
      </c>
      <c r="HN123" s="17">
        <v>103749</v>
      </c>
      <c r="HO123" s="17">
        <v>154685</v>
      </c>
      <c r="HP123" s="17">
        <v>81110</v>
      </c>
      <c r="HQ123" s="17">
        <v>34114</v>
      </c>
      <c r="HR123" s="17">
        <v>52077</v>
      </c>
      <c r="HS123" s="17">
        <v>5185</v>
      </c>
      <c r="HT123" s="13">
        <f t="shared" si="284"/>
        <v>0.24076162628794207</v>
      </c>
      <c r="HU123" s="13">
        <f t="shared" si="285"/>
        <v>0.35896454098208486</v>
      </c>
      <c r="HV123" s="13">
        <f t="shared" si="286"/>
        <v>0.18822519261115753</v>
      </c>
      <c r="HW123" s="13">
        <f t="shared" si="287"/>
        <v>7.9165506358488819E-2</v>
      </c>
      <c r="HX123" s="13">
        <f t="shared" si="288"/>
        <v>0.12085073795600111</v>
      </c>
      <c r="HY123" s="13">
        <f t="shared" si="289"/>
        <v>1.2032395804325628E-2</v>
      </c>
      <c r="HZ123" s="13">
        <v>0.16699999999999998</v>
      </c>
      <c r="IA123" s="17">
        <v>9867</v>
      </c>
      <c r="IB123" s="17">
        <v>49800</v>
      </c>
      <c r="IC123" s="17">
        <v>51351</v>
      </c>
      <c r="ID123" s="17">
        <v>36183</v>
      </c>
      <c r="IE123" s="17">
        <v>89292</v>
      </c>
      <c r="IF123" s="17">
        <v>21857</v>
      </c>
      <c r="IG123" s="13">
        <f t="shared" si="290"/>
        <v>3.8192374685504162E-2</v>
      </c>
      <c r="IH123" s="13">
        <f t="shared" si="291"/>
        <v>0.19276175730598025</v>
      </c>
      <c r="II123" s="13">
        <f t="shared" si="292"/>
        <v>0.19876524095219664</v>
      </c>
      <c r="IJ123" s="13">
        <f t="shared" si="293"/>
        <v>0.1400541900522547</v>
      </c>
      <c r="IK123" s="13">
        <f t="shared" si="294"/>
        <v>0.3456241532804335</v>
      </c>
      <c r="IL123" s="13">
        <f t="shared" si="295"/>
        <v>8.4602283723630739E-2</v>
      </c>
      <c r="IM123" s="13">
        <v>0.317</v>
      </c>
      <c r="IN123" s="17">
        <v>826816</v>
      </c>
      <c r="IO123" s="17">
        <v>670299</v>
      </c>
      <c r="IP123" s="17">
        <v>76383</v>
      </c>
      <c r="IQ123" s="17">
        <v>19946</v>
      </c>
      <c r="IR123" s="17">
        <v>13360</v>
      </c>
      <c r="IS123" s="17">
        <v>16801</v>
      </c>
      <c r="IT123" s="17">
        <v>30027</v>
      </c>
      <c r="IU123" s="13">
        <f t="shared" si="296"/>
        <v>0.81069911564362562</v>
      </c>
      <c r="IV123" s="13">
        <f t="shared" si="297"/>
        <v>9.2382101942874842E-2</v>
      </c>
      <c r="IW123" s="13">
        <f t="shared" si="298"/>
        <v>2.4123867946435482E-2</v>
      </c>
      <c r="IX123" s="13">
        <f t="shared" si="299"/>
        <v>1.6158371390974535E-2</v>
      </c>
      <c r="IY123" s="13">
        <f t="shared" si="300"/>
        <v>2.0320119591299635E-2</v>
      </c>
      <c r="IZ123" s="13">
        <f t="shared" si="301"/>
        <v>3.6316423484789848E-2</v>
      </c>
      <c r="JA123" s="17">
        <v>826816</v>
      </c>
      <c r="JB123" s="17">
        <v>670299</v>
      </c>
      <c r="JC123" s="17">
        <v>76383</v>
      </c>
      <c r="JD123" s="17">
        <v>19946</v>
      </c>
      <c r="JE123" s="17">
        <v>15556</v>
      </c>
      <c r="JF123" s="17">
        <v>14605</v>
      </c>
      <c r="JG123" s="17">
        <v>30027</v>
      </c>
      <c r="JH123" s="13">
        <f t="shared" si="229"/>
        <v>0.81069911564362562</v>
      </c>
      <c r="JI123" s="13">
        <f t="shared" si="230"/>
        <v>9.2382101942874842E-2</v>
      </c>
      <c r="JJ123" s="13">
        <f t="shared" si="231"/>
        <v>2.4123867946435482E-2</v>
      </c>
      <c r="JK123" s="13">
        <f t="shared" si="232"/>
        <v>1.8814343215419149E-2</v>
      </c>
      <c r="JL123" s="13">
        <f t="shared" si="233"/>
        <v>1.7664147766855019E-2</v>
      </c>
      <c r="JM123" s="13">
        <f t="shared" si="234"/>
        <v>3.6316423484789848E-2</v>
      </c>
      <c r="JN123" s="1">
        <v>166</v>
      </c>
      <c r="JO123" s="1">
        <v>100</v>
      </c>
      <c r="JP123" s="1">
        <v>28</v>
      </c>
      <c r="JQ123" s="1">
        <v>33</v>
      </c>
      <c r="JR123" s="1">
        <v>5</v>
      </c>
      <c r="JS123" s="1">
        <v>0</v>
      </c>
      <c r="JT123" s="11">
        <f t="shared" si="235"/>
        <v>0.60240963855421692</v>
      </c>
      <c r="JU123" s="11">
        <f t="shared" si="236"/>
        <v>0.16867469879518071</v>
      </c>
      <c r="JV123" s="11">
        <f t="shared" si="237"/>
        <v>0.19879518072289157</v>
      </c>
      <c r="JW123" s="11">
        <f t="shared" si="238"/>
        <v>3.0120481927710843E-2</v>
      </c>
      <c r="JX123" s="11">
        <f t="shared" si="239"/>
        <v>0</v>
      </c>
      <c r="JY123" s="29">
        <f>(JN123/J123)*100000</f>
        <v>9.2435800274077717</v>
      </c>
      <c r="JZ123" s="9">
        <v>22394860</v>
      </c>
      <c r="KA123" s="9">
        <v>0</v>
      </c>
      <c r="KB123" s="9">
        <v>356939</v>
      </c>
      <c r="KC123" s="9"/>
      <c r="KD123" s="9"/>
      <c r="KE123" s="9"/>
      <c r="KF123" s="9"/>
      <c r="KG123" s="9"/>
      <c r="KH123" s="9">
        <f t="shared" si="240"/>
        <v>0</v>
      </c>
      <c r="KI123" s="9">
        <f t="shared" si="241"/>
        <v>356939</v>
      </c>
      <c r="KJ123" s="9">
        <f t="shared" si="242"/>
        <v>22751799</v>
      </c>
      <c r="KK123" t="e">
        <v>#N/A</v>
      </c>
      <c r="KL123" s="8" t="e">
        <v>#N/A</v>
      </c>
      <c r="KM123" s="8" t="e">
        <v>#N/A</v>
      </c>
      <c r="KN123" s="8" t="e">
        <v>#N/A</v>
      </c>
      <c r="KO123" s="8">
        <v>732019</v>
      </c>
      <c r="KP123" s="8">
        <v>156848</v>
      </c>
      <c r="KQ123" s="8">
        <v>307292</v>
      </c>
      <c r="KR123" s="8">
        <v>225696</v>
      </c>
      <c r="KS123" s="8">
        <v>42183</v>
      </c>
      <c r="KT123" s="13">
        <f t="shared" si="302"/>
        <v>0.21426766245138446</v>
      </c>
      <c r="KU123" s="13">
        <f t="shared" si="303"/>
        <v>0.41978691809912039</v>
      </c>
      <c r="KV123" s="13">
        <f t="shared" si="304"/>
        <v>0.30831986601440675</v>
      </c>
      <c r="KW123" s="13">
        <f t="shared" si="305"/>
        <v>5.7625553435088434E-2</v>
      </c>
      <c r="KX123" s="17">
        <v>18757675</v>
      </c>
      <c r="KY123" s="15">
        <f t="shared" si="306"/>
        <v>25.624573952315444</v>
      </c>
      <c r="KZ123" s="8">
        <v>759903</v>
      </c>
      <c r="LA123" s="8">
        <v>41899</v>
      </c>
      <c r="LB123" s="8">
        <v>215252</v>
      </c>
      <c r="LC123" s="8">
        <v>289915</v>
      </c>
      <c r="LD123" s="8">
        <v>137258</v>
      </c>
      <c r="LE123" s="8">
        <v>75579</v>
      </c>
      <c r="LF123" s="13">
        <f t="shared" si="307"/>
        <v>5.513730041860606E-2</v>
      </c>
      <c r="LG123" s="13">
        <f t="shared" si="308"/>
        <v>0.28326246902565194</v>
      </c>
      <c r="LH123" s="13">
        <f t="shared" si="309"/>
        <v>0.3815157987269428</v>
      </c>
      <c r="LI123" s="13">
        <f t="shared" si="310"/>
        <v>0.18062568512033772</v>
      </c>
      <c r="LJ123" s="13">
        <f t="shared" si="311"/>
        <v>9.9458746708461471E-2</v>
      </c>
      <c r="LK123" s="17" t="e">
        <v>#N/A</v>
      </c>
      <c r="LL123" s="17" t="e">
        <v>#N/A</v>
      </c>
      <c r="LM123" s="13" t="e">
        <f t="shared" si="348"/>
        <v>#N/A</v>
      </c>
      <c r="LN123" s="27" t="e">
        <v>#N/A</v>
      </c>
      <c r="LO123" s="27" t="e">
        <v>#N/A</v>
      </c>
      <c r="LP123" s="27" t="e">
        <v>#N/A</v>
      </c>
      <c r="LQ123" s="27" t="e">
        <v>#N/A</v>
      </c>
      <c r="LR123" s="27" t="e">
        <v>#N/A</v>
      </c>
      <c r="LS123" s="11" t="e">
        <f t="shared" si="312"/>
        <v>#N/A</v>
      </c>
      <c r="LT123" s="11" t="e">
        <f t="shared" si="313"/>
        <v>#N/A</v>
      </c>
      <c r="LU123" s="11" t="e">
        <f t="shared" si="314"/>
        <v>#N/A</v>
      </c>
      <c r="LV123" s="11" t="e">
        <f t="shared" si="315"/>
        <v>#N/A</v>
      </c>
      <c r="LW123" s="11" t="e">
        <f t="shared" si="316"/>
        <v>#N/A</v>
      </c>
      <c r="LX123" s="25" t="e">
        <v>#N/A</v>
      </c>
      <c r="LY123" s="25" t="e">
        <v>#N/A</v>
      </c>
      <c r="LZ123" s="25" t="e">
        <v>#N/A</v>
      </c>
      <c r="MA123" s="25" t="e">
        <v>#N/A</v>
      </c>
      <c r="MB123" s="22" t="e">
        <v>#N/A</v>
      </c>
      <c r="MC123" s="22" t="e">
        <v>#N/A</v>
      </c>
      <c r="MD123" s="1">
        <v>268</v>
      </c>
      <c r="ME123" s="1">
        <v>253</v>
      </c>
      <c r="MF123" s="1">
        <v>15</v>
      </c>
      <c r="MG123" s="1">
        <v>0</v>
      </c>
      <c r="MH123" s="1">
        <v>0</v>
      </c>
      <c r="MI123" s="1">
        <v>0</v>
      </c>
      <c r="MJ123" s="11">
        <f t="shared" si="243"/>
        <v>0.94402985074626866</v>
      </c>
      <c r="MK123" s="11">
        <f t="shared" si="244"/>
        <v>5.5970149253731345E-2</v>
      </c>
      <c r="ML123" s="11">
        <f t="shared" si="245"/>
        <v>0</v>
      </c>
      <c r="MM123" s="11">
        <f t="shared" si="246"/>
        <v>0</v>
      </c>
      <c r="MN123" s="11">
        <f t="shared" si="247"/>
        <v>0</v>
      </c>
      <c r="MO123" s="26" t="e">
        <v>#N/A</v>
      </c>
      <c r="MP123" s="26" t="e">
        <v>#N/A</v>
      </c>
      <c r="MQ123" s="26" t="e">
        <v>#N/A</v>
      </c>
      <c r="MR123" s="26" t="e">
        <v>#N/A</v>
      </c>
      <c r="MS123" s="9">
        <v>2077502.88508443</v>
      </c>
      <c r="MT123" s="9">
        <v>58403.348400000003</v>
      </c>
      <c r="MU123" s="9">
        <v>6179788.6259445203</v>
      </c>
      <c r="MV123" s="9">
        <v>27940186.929000001</v>
      </c>
      <c r="MW123" s="9">
        <v>36255881.788428903</v>
      </c>
      <c r="MX123" s="13">
        <v>6.9500000000000006E-2</v>
      </c>
      <c r="MY123" s="13">
        <v>0.11800000000000001</v>
      </c>
      <c r="MZ123" s="13">
        <v>0.218</v>
      </c>
      <c r="NA123" s="13">
        <v>0.1245</v>
      </c>
      <c r="NB123" s="13">
        <v>0.40100000000000002</v>
      </c>
      <c r="NC123" s="8">
        <v>3700</v>
      </c>
      <c r="ND123" s="8">
        <v>6377</v>
      </c>
      <c r="NE123" s="8">
        <v>1559</v>
      </c>
      <c r="NF123" s="8">
        <v>1795</v>
      </c>
      <c r="NG123" s="8">
        <v>4899</v>
      </c>
      <c r="NH123" s="38">
        <f t="shared" si="248"/>
        <v>0.20185488270594654</v>
      </c>
      <c r="NI123" s="38">
        <f t="shared" si="249"/>
        <v>0.34789961811238407</v>
      </c>
      <c r="NJ123" s="38">
        <f t="shared" si="250"/>
        <v>8.5051827605019101E-2</v>
      </c>
      <c r="NK123" s="38">
        <f t="shared" si="251"/>
        <v>9.7926895799236219E-2</v>
      </c>
      <c r="NL123" s="38">
        <f t="shared" si="252"/>
        <v>0.26726677577741409</v>
      </c>
      <c r="NM123" s="8">
        <v>1737393</v>
      </c>
      <c r="NN123" s="8">
        <v>268948</v>
      </c>
      <c r="NO123" s="11">
        <f t="shared" si="253"/>
        <v>0.15479974881906397</v>
      </c>
      <c r="NP123" s="13">
        <v>0.20699999999999999</v>
      </c>
      <c r="NQ123" s="13">
        <v>0.28999999999999998</v>
      </c>
      <c r="NR123" s="13" t="e">
        <v>#N/A</v>
      </c>
      <c r="NS123" s="9">
        <v>1303</v>
      </c>
      <c r="NT123" s="39">
        <v>74.485110000000006</v>
      </c>
      <c r="NU123" s="8">
        <v>5176</v>
      </c>
      <c r="NV123" s="16">
        <v>295.11491999999998</v>
      </c>
      <c r="NW123" s="8" t="e">
        <v>#N/A</v>
      </c>
      <c r="NX123" s="25" t="e">
        <v>#N/A</v>
      </c>
      <c r="NY123" s="39">
        <v>75.459686059999996</v>
      </c>
    </row>
    <row r="124" spans="1:389" x14ac:dyDescent="0.25">
      <c r="A124" s="3" t="s">
        <v>55</v>
      </c>
      <c r="B124" s="3" t="s">
        <v>13</v>
      </c>
      <c r="C124" s="3" t="s">
        <v>86</v>
      </c>
      <c r="D124" s="3" t="s">
        <v>102</v>
      </c>
      <c r="E124" s="3" t="s">
        <v>34</v>
      </c>
      <c r="F124" s="3" t="s">
        <v>35</v>
      </c>
      <c r="G124" s="3">
        <v>26163</v>
      </c>
      <c r="H124" s="3">
        <v>2020</v>
      </c>
      <c r="I124" s="3" t="str">
        <f t="shared" si="216"/>
        <v>Sum of 2020</v>
      </c>
      <c r="J124" s="8">
        <v>1789655</v>
      </c>
      <c r="K124" s="8" t="e">
        <v>#N/A</v>
      </c>
      <c r="L124" s="8" t="e">
        <v>#N/A</v>
      </c>
      <c r="M124" s="8" t="e">
        <v>#N/A</v>
      </c>
      <c r="N124" s="8" t="e">
        <v>#N/A</v>
      </c>
      <c r="O124" s="8" t="e">
        <v>#N/A</v>
      </c>
      <c r="P124" s="13" t="e">
        <f t="shared" si="254"/>
        <v>#N/A</v>
      </c>
      <c r="Q124" s="13" t="e">
        <f t="shared" si="255"/>
        <v>#N/A</v>
      </c>
      <c r="R124" s="13" t="e">
        <f t="shared" si="256"/>
        <v>#N/A</v>
      </c>
      <c r="S124" s="13" t="e">
        <f t="shared" si="257"/>
        <v>#N/A</v>
      </c>
      <c r="T124" s="15" t="e">
        <v>#N/A</v>
      </c>
      <c r="U124" s="15" t="e">
        <v>#N/A</v>
      </c>
      <c r="V124" s="15" t="e">
        <v>#N/A</v>
      </c>
      <c r="W124" s="17" t="e">
        <v>#N/A</v>
      </c>
      <c r="X124" s="17" t="e">
        <v>#N/A</v>
      </c>
      <c r="Y124" s="17" t="e">
        <v>#N/A</v>
      </c>
      <c r="Z124" s="17" t="e">
        <v>#N/A</v>
      </c>
      <c r="AA124" s="17" t="e">
        <v>#N/A</v>
      </c>
      <c r="AB124" s="17" t="e">
        <v>#N/A</v>
      </c>
      <c r="AC124" s="17" t="e">
        <v>#N/A</v>
      </c>
      <c r="AD124" s="13" t="e">
        <f t="shared" si="349"/>
        <v>#N/A</v>
      </c>
      <c r="AE124" s="13" t="e">
        <f t="shared" si="350"/>
        <v>#N/A</v>
      </c>
      <c r="AF124" s="13" t="e">
        <f t="shared" si="351"/>
        <v>#N/A</v>
      </c>
      <c r="AG124" s="13" t="e">
        <f t="shared" si="352"/>
        <v>#N/A</v>
      </c>
      <c r="AH124" s="13" t="e">
        <f t="shared" si="353"/>
        <v>#N/A</v>
      </c>
      <c r="AI124" s="13" t="e">
        <f t="shared" si="354"/>
        <v>#N/A</v>
      </c>
      <c r="AJ124" s="13" t="e">
        <f t="shared" si="355"/>
        <v>#N/A</v>
      </c>
      <c r="AK124" s="17" t="e">
        <v>#N/A</v>
      </c>
      <c r="AL124" s="17" t="e">
        <v>#N/A</v>
      </c>
      <c r="AM124" s="17" t="e">
        <v>#N/A</v>
      </c>
      <c r="AN124" s="17" t="e">
        <v>#N/A</v>
      </c>
      <c r="AO124" s="17" t="e">
        <v>#N/A</v>
      </c>
      <c r="AP124" s="13" t="e">
        <f t="shared" si="258"/>
        <v>#N/A</v>
      </c>
      <c r="AQ124" s="13" t="e">
        <f t="shared" si="317"/>
        <v>#N/A</v>
      </c>
      <c r="AR124" s="13" t="e">
        <f t="shared" si="318"/>
        <v>#N/A</v>
      </c>
      <c r="AS124" s="13" t="e">
        <f t="shared" si="319"/>
        <v>#N/A</v>
      </c>
      <c r="AT124" s="19" t="e">
        <v>#N/A</v>
      </c>
      <c r="AU124" s="17" t="e">
        <v>#N/A</v>
      </c>
      <c r="AV124" s="17" t="e">
        <v>#N/A</v>
      </c>
      <c r="AW124" s="17" t="e">
        <v>#N/A</v>
      </c>
      <c r="AX124" s="17" t="e">
        <v>#N/A</v>
      </c>
      <c r="AY124" s="17" t="e">
        <v>#N/A</v>
      </c>
      <c r="AZ124" s="17" t="e">
        <v>#N/A</v>
      </c>
      <c r="BA124" s="13" t="e">
        <f t="shared" si="320"/>
        <v>#N/A</v>
      </c>
      <c r="BB124" s="13" t="e">
        <f t="shared" si="321"/>
        <v>#N/A</v>
      </c>
      <c r="BC124" s="13" t="e">
        <f t="shared" si="322"/>
        <v>#N/A</v>
      </c>
      <c r="BD124" s="13" t="e">
        <f t="shared" si="323"/>
        <v>#N/A</v>
      </c>
      <c r="BE124" s="13" t="e">
        <f t="shared" si="324"/>
        <v>#N/A</v>
      </c>
      <c r="BF124" s="13" t="e">
        <f t="shared" si="210"/>
        <v>#N/A</v>
      </c>
      <c r="BG124" s="17" t="e">
        <v>#N/A</v>
      </c>
      <c r="BH124" s="17" t="e">
        <v>#N/A</v>
      </c>
      <c r="BI124" s="17" t="e">
        <v>#N/A</v>
      </c>
      <c r="BJ124" s="17" t="e">
        <v>#N/A</v>
      </c>
      <c r="BK124" s="17" t="e">
        <v>#N/A</v>
      </c>
      <c r="BL124" s="17" t="e">
        <v>#N/A</v>
      </c>
      <c r="BM124" s="13" t="e">
        <f t="shared" si="259"/>
        <v>#N/A</v>
      </c>
      <c r="BN124" s="13" t="e">
        <f t="shared" si="325"/>
        <v>#N/A</v>
      </c>
      <c r="BO124" s="13" t="e">
        <f t="shared" si="326"/>
        <v>#N/A</v>
      </c>
      <c r="BP124" s="13" t="e">
        <f t="shared" si="327"/>
        <v>#N/A</v>
      </c>
      <c r="BQ124" s="13" t="e">
        <f t="shared" si="328"/>
        <v>#N/A</v>
      </c>
      <c r="BR124" s="13" t="e">
        <f t="shared" si="217"/>
        <v>#N/A</v>
      </c>
      <c r="BS124" s="17" t="e">
        <v>#N/A</v>
      </c>
      <c r="BT124" s="17" t="e">
        <v>#N/A</v>
      </c>
      <c r="BU124" s="17" t="e">
        <v>#N/A</v>
      </c>
      <c r="BV124" s="17" t="e">
        <v>#N/A</v>
      </c>
      <c r="BW124" s="13" t="e">
        <f t="shared" si="260"/>
        <v>#N/A</v>
      </c>
      <c r="BX124" s="13" t="e">
        <f t="shared" si="329"/>
        <v>#N/A</v>
      </c>
      <c r="BY124" s="13" t="e">
        <f t="shared" si="330"/>
        <v>#N/A</v>
      </c>
      <c r="BZ124" s="13" t="e">
        <f t="shared" si="331"/>
        <v>#N/A</v>
      </c>
      <c r="CA124" s="13" t="e">
        <f t="shared" si="261"/>
        <v>#N/A</v>
      </c>
      <c r="CB124" s="8" t="e">
        <v>#N/A</v>
      </c>
      <c r="CC124" s="8" t="e">
        <v>#N/A</v>
      </c>
      <c r="CD124" s="13" t="e">
        <f t="shared" si="262"/>
        <v>#N/A</v>
      </c>
      <c r="CE124" s="8" t="e">
        <v>#N/A</v>
      </c>
      <c r="CF124" s="8" t="e">
        <v>#N/A</v>
      </c>
      <c r="CG124" s="13" t="e">
        <f t="shared" si="263"/>
        <v>#N/A</v>
      </c>
      <c r="CH124" s="5" t="e">
        <v>#N/A</v>
      </c>
      <c r="CI124" s="5" t="e">
        <f>CH124*VLOOKUP(H124,'R-CPI-U-RS'!$A$44:$O$54,15,FALSE)</f>
        <v>#N/A</v>
      </c>
      <c r="CJ124" s="5">
        <v>96874025</v>
      </c>
      <c r="CK124" s="5">
        <v>92979659</v>
      </c>
      <c r="CL124" s="9">
        <v>32586</v>
      </c>
      <c r="CM124" s="9">
        <v>17371</v>
      </c>
      <c r="CN124" s="9">
        <v>5795</v>
      </c>
      <c r="CO124" s="9">
        <v>4104</v>
      </c>
      <c r="CP124" s="9">
        <v>3211</v>
      </c>
      <c r="CQ124" s="9">
        <v>1046</v>
      </c>
      <c r="CR124" s="9">
        <v>712</v>
      </c>
      <c r="CS124" s="9">
        <v>414</v>
      </c>
      <c r="CT124" s="20">
        <v>38390630000</v>
      </c>
      <c r="CU124" s="20">
        <f>CT124*VLOOKUP(H124,'R-CPI-U-RS'!$A$44:$P$54,16,FALSE)</f>
        <v>45296507507.878151</v>
      </c>
      <c r="CV124" s="9">
        <v>2838</v>
      </c>
      <c r="CW124" s="9" t="e">
        <v>#N/A</v>
      </c>
      <c r="CX124" s="9" t="e">
        <v>#N/A</v>
      </c>
      <c r="CY124" s="9" t="e">
        <v>#N/A</v>
      </c>
      <c r="CZ124" s="9" t="e">
        <v>#N/A</v>
      </c>
      <c r="DA124" s="11" t="e">
        <f t="shared" si="264"/>
        <v>#N/A</v>
      </c>
      <c r="DB124" s="11" t="e">
        <f t="shared" si="265"/>
        <v>#N/A</v>
      </c>
      <c r="DC124" s="11" t="e">
        <f t="shared" si="266"/>
        <v>#N/A</v>
      </c>
      <c r="DD124" s="11" t="e">
        <f t="shared" si="267"/>
        <v>#N/A</v>
      </c>
      <c r="DE124" s="9">
        <v>669584</v>
      </c>
      <c r="DF124" s="9">
        <v>696451</v>
      </c>
      <c r="DG124" s="9">
        <v>93</v>
      </c>
      <c r="DH124" s="9">
        <v>144</v>
      </c>
      <c r="DI124" s="9">
        <v>7191</v>
      </c>
      <c r="DJ124" s="9">
        <v>21911</v>
      </c>
      <c r="DK124" s="9">
        <v>86350</v>
      </c>
      <c r="DL124" s="9">
        <v>29594</v>
      </c>
      <c r="DM124" s="9">
        <v>72956</v>
      </c>
      <c r="DN124" s="9">
        <v>46764</v>
      </c>
      <c r="DO124" s="9">
        <v>10038</v>
      </c>
      <c r="DP124" s="9">
        <v>40089</v>
      </c>
      <c r="DQ124" s="9">
        <v>7118</v>
      </c>
      <c r="DR124" s="9">
        <v>49508</v>
      </c>
      <c r="DS124" s="9">
        <v>27314</v>
      </c>
      <c r="DT124" s="9">
        <v>37825</v>
      </c>
      <c r="DU124" s="9">
        <v>9642</v>
      </c>
      <c r="DV124" s="9">
        <v>115274</v>
      </c>
      <c r="DW124" s="9">
        <v>9835</v>
      </c>
      <c r="DX124" s="9">
        <v>71500</v>
      </c>
      <c r="DY124" s="9">
        <v>26399</v>
      </c>
      <c r="DZ124" s="9">
        <v>39</v>
      </c>
      <c r="EA124" s="9">
        <f t="shared" si="336"/>
        <v>108498</v>
      </c>
      <c r="EB124" s="9">
        <f t="shared" si="337"/>
        <v>47207</v>
      </c>
      <c r="EC124" s="9">
        <f t="shared" si="338"/>
        <v>114647</v>
      </c>
      <c r="ED124" s="9">
        <f t="shared" si="339"/>
        <v>124916</v>
      </c>
      <c r="EE124" s="9">
        <f t="shared" si="340"/>
        <v>156505</v>
      </c>
      <c r="EF124" s="9">
        <f t="shared" si="341"/>
        <v>117811</v>
      </c>
      <c r="EG124" s="11">
        <f t="shared" si="342"/>
        <v>0.16203792205309564</v>
      </c>
      <c r="EH124" s="11">
        <f t="shared" si="343"/>
        <v>7.0501983320987366E-2</v>
      </c>
      <c r="EI124" s="11">
        <f t="shared" si="344"/>
        <v>0.17122123587182489</v>
      </c>
      <c r="EJ124" s="11">
        <f t="shared" si="345"/>
        <v>0.18655762383808455</v>
      </c>
      <c r="EK124" s="11">
        <f t="shared" si="346"/>
        <v>0.23373467705321513</v>
      </c>
      <c r="EL124" s="11">
        <f t="shared" si="347"/>
        <v>0.17594655786279242</v>
      </c>
      <c r="EM124" s="1" t="e">
        <v>#N/A</v>
      </c>
      <c r="EN124" s="1" t="e">
        <v>#N/A</v>
      </c>
      <c r="EO124" s="14" t="e">
        <f t="shared" si="268"/>
        <v>#N/A</v>
      </c>
      <c r="EP124" s="9">
        <v>806255</v>
      </c>
      <c r="EQ124" s="9">
        <v>696451</v>
      </c>
      <c r="ER124" s="11">
        <f t="shared" si="218"/>
        <v>0.13619016316177884</v>
      </c>
      <c r="ES124" s="9">
        <v>136830</v>
      </c>
      <c r="ET124" s="9" t="e">
        <v>#N/A</v>
      </c>
      <c r="EU124" s="9" t="e">
        <v>#N/A</v>
      </c>
      <c r="EV124" s="9" t="e">
        <v>#N/A</v>
      </c>
      <c r="EW124" s="9" t="e">
        <v>#N/A</v>
      </c>
      <c r="EX124" s="9" t="e">
        <v>#N/A</v>
      </c>
      <c r="EY124" s="9" t="e">
        <v>#N/A</v>
      </c>
      <c r="EZ124" s="13" t="e">
        <f t="shared" si="269"/>
        <v>#N/A</v>
      </c>
      <c r="FA124" s="13" t="e">
        <f t="shared" si="270"/>
        <v>#N/A</v>
      </c>
      <c r="FB124" s="13" t="e">
        <f t="shared" si="271"/>
        <v>#N/A</v>
      </c>
      <c r="FC124" s="13" t="e">
        <f t="shared" si="272"/>
        <v>#N/A</v>
      </c>
      <c r="FD124" s="13" t="e">
        <f t="shared" si="273"/>
        <v>#N/A</v>
      </c>
      <c r="FE124" s="13" t="e">
        <f t="shared" si="274"/>
        <v>#N/A</v>
      </c>
      <c r="FF124" s="9">
        <v>76</v>
      </c>
      <c r="FG124" s="9">
        <v>44733</v>
      </c>
      <c r="FH124" s="9">
        <v>19461</v>
      </c>
      <c r="FI124" s="9">
        <v>12644</v>
      </c>
      <c r="FJ124" s="9">
        <v>1646</v>
      </c>
      <c r="FK124" s="9">
        <f t="shared" si="219"/>
        <v>44809</v>
      </c>
      <c r="FL124" s="9">
        <f t="shared" si="220"/>
        <v>32105</v>
      </c>
      <c r="FM124" s="9">
        <f t="shared" si="221"/>
        <v>1646</v>
      </c>
      <c r="FN124" s="9">
        <v>296915</v>
      </c>
      <c r="FO124" s="9">
        <v>300316</v>
      </c>
      <c r="FP124" s="9">
        <v>363507</v>
      </c>
      <c r="FQ124" s="9">
        <f t="shared" si="222"/>
        <v>-3401</v>
      </c>
      <c r="FR124" s="8" t="e">
        <v>#N/A</v>
      </c>
      <c r="FS124" s="8" t="e">
        <v>#N/A</v>
      </c>
      <c r="FT124" s="13" t="e">
        <f t="shared" si="275"/>
        <v>#N/A</v>
      </c>
      <c r="FU124" s="8" t="e">
        <v>#N/A</v>
      </c>
      <c r="FV124" s="8" t="e">
        <v>#N/A</v>
      </c>
      <c r="FW124" s="8" t="e">
        <v>#N/A</v>
      </c>
      <c r="FX124" s="13" t="e">
        <f t="shared" si="276"/>
        <v>#N/A</v>
      </c>
      <c r="FY124" s="13" t="e">
        <f t="shared" si="277"/>
        <v>#N/A</v>
      </c>
      <c r="FZ124" s="17" t="e">
        <v>#N/A</v>
      </c>
      <c r="GA124" s="17" t="e">
        <v>#N/A</v>
      </c>
      <c r="GB124" s="17" t="e">
        <v>#N/A</v>
      </c>
      <c r="GC124" s="17" t="e">
        <v>#N/A</v>
      </c>
      <c r="GD124" s="17" t="e">
        <v>#N/A</v>
      </c>
      <c r="GE124" s="13" t="e">
        <f t="shared" si="223"/>
        <v>#N/A</v>
      </c>
      <c r="GF124" s="13" t="e">
        <f t="shared" si="224"/>
        <v>#N/A</v>
      </c>
      <c r="GG124" s="13" t="e">
        <f t="shared" si="225"/>
        <v>#N/A</v>
      </c>
      <c r="GH124" s="13" t="e">
        <f t="shared" si="226"/>
        <v>#N/A</v>
      </c>
      <c r="GI124" s="13" t="e">
        <f t="shared" si="227"/>
        <v>#N/A</v>
      </c>
      <c r="GJ124" t="e">
        <v>#N/A</v>
      </c>
      <c r="GK124" s="8" t="e">
        <v>#N/A</v>
      </c>
      <c r="GL124" s="8" t="e">
        <v>#N/A</v>
      </c>
      <c r="GM124" s="8" t="e">
        <v>#N/A</v>
      </c>
      <c r="GN124" s="8" t="e">
        <v>#N/A</v>
      </c>
      <c r="GO124" s="8" t="e">
        <v>#N/A</v>
      </c>
      <c r="GP124" s="13" t="e">
        <f t="shared" si="278"/>
        <v>#N/A</v>
      </c>
      <c r="GQ124" s="13" t="e">
        <f t="shared" si="279"/>
        <v>#N/A</v>
      </c>
      <c r="GR124" s="13" t="e">
        <f t="shared" si="280"/>
        <v>#N/A</v>
      </c>
      <c r="GS124" s="13" t="e">
        <f t="shared" si="281"/>
        <v>#N/A</v>
      </c>
      <c r="GT124" s="13" t="e">
        <f t="shared" si="282"/>
        <v>#N/A</v>
      </c>
      <c r="GU124" s="21">
        <v>122192.09535420399</v>
      </c>
      <c r="GV124" s="21">
        <f>GU124*VLOOKUP(H124,'R-CPI-U-RS'!$A$44:$O$54,15,FALSE)</f>
        <v>148408.20404758232</v>
      </c>
      <c r="GW124" s="9">
        <v>915</v>
      </c>
      <c r="GX124" s="9">
        <v>20</v>
      </c>
      <c r="GY124" s="9">
        <v>16</v>
      </c>
      <c r="GZ124" s="9">
        <v>1045</v>
      </c>
      <c r="HA124" s="9">
        <f t="shared" si="228"/>
        <v>1081</v>
      </c>
      <c r="HB124" s="8" t="e">
        <v>#N/A</v>
      </c>
      <c r="HC124" s="8" t="e">
        <v>#N/A</v>
      </c>
      <c r="HD124" s="8" t="e">
        <v>#N/A</v>
      </c>
      <c r="HE124" s="8" t="e">
        <v>#N/A</v>
      </c>
      <c r="HF124" s="8" t="e">
        <v>#N/A</v>
      </c>
      <c r="HG124" s="13" t="e">
        <f t="shared" si="283"/>
        <v>#N/A</v>
      </c>
      <c r="HH124" s="13" t="e">
        <f t="shared" si="332"/>
        <v>#N/A</v>
      </c>
      <c r="HI124" s="13" t="e">
        <f t="shared" si="333"/>
        <v>#N/A</v>
      </c>
      <c r="HJ124" s="13" t="e">
        <f t="shared" si="334"/>
        <v>#N/A</v>
      </c>
      <c r="HK124" s="13" t="e">
        <f t="shared" si="335"/>
        <v>#N/A</v>
      </c>
      <c r="HL124" s="5" t="e">
        <v>#N/A</v>
      </c>
      <c r="HM124" s="5" t="e">
        <f>HL124*VLOOKUP(H124,'R-CPI-U-RS'!$A$44:$O$54,15,FALSE)</f>
        <v>#N/A</v>
      </c>
      <c r="HN124" s="17" t="e">
        <v>#N/A</v>
      </c>
      <c r="HO124" s="17" t="e">
        <v>#N/A</v>
      </c>
      <c r="HP124" s="17" t="e">
        <v>#N/A</v>
      </c>
      <c r="HQ124" s="17" t="e">
        <v>#N/A</v>
      </c>
      <c r="HR124" s="17" t="e">
        <v>#N/A</v>
      </c>
      <c r="HS124" s="17" t="e">
        <v>#N/A</v>
      </c>
      <c r="HT124" s="13" t="e">
        <f t="shared" si="284"/>
        <v>#N/A</v>
      </c>
      <c r="HU124" s="13" t="e">
        <f t="shared" si="285"/>
        <v>#N/A</v>
      </c>
      <c r="HV124" s="13" t="e">
        <f t="shared" si="286"/>
        <v>#N/A</v>
      </c>
      <c r="HW124" s="13" t="e">
        <f t="shared" si="287"/>
        <v>#N/A</v>
      </c>
      <c r="HX124" s="13" t="e">
        <f t="shared" si="288"/>
        <v>#N/A</v>
      </c>
      <c r="HY124" s="13" t="e">
        <f t="shared" si="289"/>
        <v>#N/A</v>
      </c>
      <c r="HZ124" s="13" t="e">
        <v>#N/A</v>
      </c>
      <c r="IA124" s="17" t="e">
        <v>#N/A</v>
      </c>
      <c r="IB124" s="17" t="e">
        <v>#N/A</v>
      </c>
      <c r="IC124" s="17" t="e">
        <v>#N/A</v>
      </c>
      <c r="ID124" s="17" t="e">
        <v>#N/A</v>
      </c>
      <c r="IE124" s="17" t="e">
        <v>#N/A</v>
      </c>
      <c r="IF124" s="17" t="e">
        <v>#N/A</v>
      </c>
      <c r="IG124" s="13" t="e">
        <f t="shared" si="290"/>
        <v>#N/A</v>
      </c>
      <c r="IH124" s="13" t="e">
        <f t="shared" si="291"/>
        <v>#N/A</v>
      </c>
      <c r="II124" s="13" t="e">
        <f t="shared" si="292"/>
        <v>#N/A</v>
      </c>
      <c r="IJ124" s="13" t="e">
        <f t="shared" si="293"/>
        <v>#N/A</v>
      </c>
      <c r="IK124" s="13" t="e">
        <f t="shared" si="294"/>
        <v>#N/A</v>
      </c>
      <c r="IL124" s="13" t="e">
        <f t="shared" si="295"/>
        <v>#N/A</v>
      </c>
      <c r="IM124" s="13" t="e">
        <v>#N/A</v>
      </c>
      <c r="IN124" s="17" t="e">
        <v>#N/A</v>
      </c>
      <c r="IO124" s="17" t="e">
        <v>#N/A</v>
      </c>
      <c r="IP124" s="17" t="e">
        <v>#N/A</v>
      </c>
      <c r="IQ124" s="17" t="e">
        <v>#N/A</v>
      </c>
      <c r="IR124" s="17" t="e">
        <v>#N/A</v>
      </c>
      <c r="IS124" s="17" t="e">
        <v>#N/A</v>
      </c>
      <c r="IT124" s="17" t="e">
        <v>#N/A</v>
      </c>
      <c r="IU124" s="13" t="e">
        <f t="shared" si="296"/>
        <v>#N/A</v>
      </c>
      <c r="IV124" s="13" t="e">
        <f t="shared" si="297"/>
        <v>#N/A</v>
      </c>
      <c r="IW124" s="13" t="e">
        <f t="shared" si="298"/>
        <v>#N/A</v>
      </c>
      <c r="IX124" s="13" t="e">
        <f t="shared" si="299"/>
        <v>#N/A</v>
      </c>
      <c r="IY124" s="13" t="e">
        <f t="shared" si="300"/>
        <v>#N/A</v>
      </c>
      <c r="IZ124" s="13" t="e">
        <f t="shared" si="301"/>
        <v>#N/A</v>
      </c>
      <c r="JA124" s="17" t="e">
        <v>#N/A</v>
      </c>
      <c r="JB124" s="17" t="e">
        <v>#N/A</v>
      </c>
      <c r="JC124" s="17" t="e">
        <v>#N/A</v>
      </c>
      <c r="JD124" s="17" t="e">
        <v>#N/A</v>
      </c>
      <c r="JE124" s="17" t="e">
        <v>#N/A</v>
      </c>
      <c r="JF124" s="17" t="e">
        <v>#N/A</v>
      </c>
      <c r="JG124" s="17" t="e">
        <v>#N/A</v>
      </c>
      <c r="JH124" s="13" t="e">
        <f t="shared" si="229"/>
        <v>#N/A</v>
      </c>
      <c r="JI124" s="13" t="e">
        <f t="shared" si="230"/>
        <v>#N/A</v>
      </c>
      <c r="JJ124" s="13" t="e">
        <f t="shared" si="231"/>
        <v>#N/A</v>
      </c>
      <c r="JK124" s="13" t="e">
        <f t="shared" si="232"/>
        <v>#N/A</v>
      </c>
      <c r="JL124" s="13" t="e">
        <f t="shared" si="233"/>
        <v>#N/A</v>
      </c>
      <c r="JM124" s="13" t="e">
        <f t="shared" si="234"/>
        <v>#N/A</v>
      </c>
      <c r="JN124" s="1">
        <v>253</v>
      </c>
      <c r="JO124" s="1">
        <v>139</v>
      </c>
      <c r="JP124" s="1">
        <v>45</v>
      </c>
      <c r="JQ124" s="1">
        <v>53</v>
      </c>
      <c r="JR124" s="1">
        <v>12</v>
      </c>
      <c r="JS124" s="1">
        <v>2</v>
      </c>
      <c r="JT124" s="11">
        <f t="shared" si="235"/>
        <v>0.54940711462450598</v>
      </c>
      <c r="JU124" s="11">
        <f t="shared" si="236"/>
        <v>0.17786561264822134</v>
      </c>
      <c r="JV124" s="11">
        <f t="shared" si="237"/>
        <v>0.20948616600790515</v>
      </c>
      <c r="JW124" s="11">
        <f t="shared" si="238"/>
        <v>4.7430830039525688E-2</v>
      </c>
      <c r="JX124" s="11">
        <f t="shared" si="239"/>
        <v>7.9051383399209481E-3</v>
      </c>
      <c r="JY124" s="29">
        <f>(JN124/J124)*100000</f>
        <v>14.136802903352882</v>
      </c>
      <c r="JZ124" s="9">
        <v>18356196</v>
      </c>
      <c r="KA124" s="9">
        <v>0</v>
      </c>
      <c r="KB124" s="9">
        <v>349457</v>
      </c>
      <c r="KC124" s="9"/>
      <c r="KD124" s="9"/>
      <c r="KE124" s="9"/>
      <c r="KF124" s="9"/>
      <c r="KG124" s="9"/>
      <c r="KH124" s="9">
        <f t="shared" si="240"/>
        <v>0</v>
      </c>
      <c r="KI124" s="9">
        <f t="shared" si="241"/>
        <v>349457</v>
      </c>
      <c r="KJ124" s="9">
        <f t="shared" si="242"/>
        <v>18705653</v>
      </c>
      <c r="KK124" t="e">
        <v>#N/A</v>
      </c>
      <c r="KL124" s="8" t="e">
        <v>#N/A</v>
      </c>
      <c r="KM124" s="8" t="e">
        <v>#N/A</v>
      </c>
      <c r="KN124" s="8" t="e">
        <v>#N/A</v>
      </c>
      <c r="KO124" s="8" t="e">
        <v>#N/A</v>
      </c>
      <c r="KP124" s="8" t="e">
        <v>#N/A</v>
      </c>
      <c r="KQ124" s="8" t="e">
        <v>#N/A</v>
      </c>
      <c r="KR124" s="8" t="e">
        <v>#N/A</v>
      </c>
      <c r="KS124" s="8" t="e">
        <v>#N/A</v>
      </c>
      <c r="KT124" s="13" t="e">
        <f t="shared" si="302"/>
        <v>#N/A</v>
      </c>
      <c r="KU124" s="13" t="e">
        <f t="shared" si="303"/>
        <v>#N/A</v>
      </c>
      <c r="KV124" s="13" t="e">
        <f t="shared" si="304"/>
        <v>#N/A</v>
      </c>
      <c r="KW124" s="13" t="e">
        <f t="shared" si="305"/>
        <v>#N/A</v>
      </c>
      <c r="KX124" s="17" t="e">
        <v>#N/A</v>
      </c>
      <c r="KY124" s="15" t="e">
        <f t="shared" si="306"/>
        <v>#N/A</v>
      </c>
      <c r="KZ124" s="8" t="e">
        <v>#N/A</v>
      </c>
      <c r="LA124" s="8" t="e">
        <v>#N/A</v>
      </c>
      <c r="LB124" s="8" t="e">
        <v>#N/A</v>
      </c>
      <c r="LC124" s="8" t="e">
        <v>#N/A</v>
      </c>
      <c r="LD124" s="8" t="e">
        <v>#N/A</v>
      </c>
      <c r="LE124" s="8" t="e">
        <v>#N/A</v>
      </c>
      <c r="LF124" s="13" t="e">
        <f t="shared" si="307"/>
        <v>#N/A</v>
      </c>
      <c r="LG124" s="13" t="e">
        <f t="shared" si="308"/>
        <v>#N/A</v>
      </c>
      <c r="LH124" s="13" t="e">
        <f t="shared" si="309"/>
        <v>#N/A</v>
      </c>
      <c r="LI124" s="13" t="e">
        <f t="shared" si="310"/>
        <v>#N/A</v>
      </c>
      <c r="LJ124" s="13" t="e">
        <f t="shared" si="311"/>
        <v>#N/A</v>
      </c>
      <c r="LK124" s="17" t="e">
        <v>#N/A</v>
      </c>
      <c r="LL124" s="17" t="e">
        <v>#N/A</v>
      </c>
      <c r="LM124" s="13" t="e">
        <f t="shared" si="348"/>
        <v>#N/A</v>
      </c>
      <c r="LN124" s="27" t="e">
        <v>#N/A</v>
      </c>
      <c r="LO124" s="27" t="e">
        <v>#N/A</v>
      </c>
      <c r="LP124" s="27" t="e">
        <v>#N/A</v>
      </c>
      <c r="LQ124" s="27" t="e">
        <v>#N/A</v>
      </c>
      <c r="LR124" s="27" t="e">
        <v>#N/A</v>
      </c>
      <c r="LS124" s="11" t="e">
        <f t="shared" si="312"/>
        <v>#N/A</v>
      </c>
      <c r="LT124" s="11" t="e">
        <f t="shared" si="313"/>
        <v>#N/A</v>
      </c>
      <c r="LU124" s="11" t="e">
        <f t="shared" si="314"/>
        <v>#N/A</v>
      </c>
      <c r="LV124" s="11" t="e">
        <f t="shared" si="315"/>
        <v>#N/A</v>
      </c>
      <c r="LW124" s="11" t="e">
        <f t="shared" si="316"/>
        <v>#N/A</v>
      </c>
      <c r="LX124" s="25">
        <v>611.83458314550001</v>
      </c>
      <c r="LY124" s="25">
        <v>533.30215511430004</v>
      </c>
      <c r="LZ124" s="25">
        <v>78.532428031199998</v>
      </c>
      <c r="MA124" s="25">
        <v>2931.4475667248698</v>
      </c>
      <c r="MB124" s="22">
        <v>0.87164434604618601</v>
      </c>
      <c r="MC124" s="22">
        <v>0.99103180767200005</v>
      </c>
      <c r="MD124" s="1">
        <v>327</v>
      </c>
      <c r="ME124" s="1">
        <v>305</v>
      </c>
      <c r="MF124" s="1">
        <v>22</v>
      </c>
      <c r="MG124" s="1">
        <v>0</v>
      </c>
      <c r="MH124" s="1">
        <v>0</v>
      </c>
      <c r="MI124" s="1">
        <v>0</v>
      </c>
      <c r="MJ124" s="11">
        <f t="shared" si="243"/>
        <v>0.93272171253822633</v>
      </c>
      <c r="MK124" s="11">
        <f t="shared" si="244"/>
        <v>6.7278287461773695E-2</v>
      </c>
      <c r="ML124" s="11">
        <f t="shared" si="245"/>
        <v>0</v>
      </c>
      <c r="MM124" s="11">
        <f t="shared" si="246"/>
        <v>0</v>
      </c>
      <c r="MN124" s="11">
        <f t="shared" si="247"/>
        <v>0</v>
      </c>
      <c r="MO124" s="26" t="e">
        <v>#N/A</v>
      </c>
      <c r="MP124" s="26" t="e">
        <v>#N/A</v>
      </c>
      <c r="MQ124" s="26" t="e">
        <v>#N/A</v>
      </c>
      <c r="MR124" s="26" t="e">
        <v>#N/A</v>
      </c>
      <c r="MS124" s="9">
        <v>1393348.3493563901</v>
      </c>
      <c r="MT124" s="9">
        <v>1974.2329999999999</v>
      </c>
      <c r="MU124" s="9">
        <v>9021902.3427117094</v>
      </c>
      <c r="MV124" s="9">
        <v>16918423.8398964</v>
      </c>
      <c r="MW124" s="9">
        <v>27335648.764964499</v>
      </c>
      <c r="MX124" s="13">
        <v>6.8000000000000005E-2</v>
      </c>
      <c r="MY124" s="13">
        <v>0.1295</v>
      </c>
      <c r="MZ124" s="13">
        <v>0.21350000000000002</v>
      </c>
      <c r="NA124" s="13">
        <v>0.1295</v>
      </c>
      <c r="NB124" s="13">
        <v>0.38400000000000001</v>
      </c>
      <c r="NC124" s="8">
        <v>3572</v>
      </c>
      <c r="ND124" s="8">
        <v>7314</v>
      </c>
      <c r="NE124" s="8">
        <v>1609</v>
      </c>
      <c r="NF124" s="8">
        <v>2094</v>
      </c>
      <c r="NG124" s="8">
        <v>8445</v>
      </c>
      <c r="NH124" s="38">
        <f t="shared" si="248"/>
        <v>0.15507510636450464</v>
      </c>
      <c r="NI124" s="38">
        <f t="shared" si="249"/>
        <v>0.31753060692888774</v>
      </c>
      <c r="NJ124" s="38">
        <f t="shared" si="250"/>
        <v>6.9853260397673006E-2</v>
      </c>
      <c r="NK124" s="38">
        <f t="shared" si="251"/>
        <v>9.0909090909090912E-2</v>
      </c>
      <c r="NL124" s="38">
        <f t="shared" si="252"/>
        <v>0.36663193539984373</v>
      </c>
      <c r="NM124" s="8" t="e">
        <v>#N/A</v>
      </c>
      <c r="NN124" s="8" t="e">
        <v>#N/A</v>
      </c>
      <c r="NO124" s="11" t="e">
        <f t="shared" si="253"/>
        <v>#N/A</v>
      </c>
      <c r="NP124" s="13">
        <v>0.19699999999999998</v>
      </c>
      <c r="NQ124" s="13">
        <v>0.253</v>
      </c>
      <c r="NR124" s="13" t="e">
        <v>#N/A</v>
      </c>
      <c r="NS124" s="9">
        <v>1331</v>
      </c>
      <c r="NT124" s="39">
        <v>76.46687</v>
      </c>
      <c r="NU124" s="8">
        <v>5366</v>
      </c>
      <c r="NV124" s="16">
        <v>306.74373000000003</v>
      </c>
      <c r="NW124" s="8" t="e">
        <v>#N/A</v>
      </c>
      <c r="NX124" s="25" t="e">
        <v>#N/A</v>
      </c>
      <c r="NY124" s="39" t="e">
        <v>#N/A</v>
      </c>
    </row>
    <row r="125" spans="1:389" x14ac:dyDescent="0.25">
      <c r="A125" s="3" t="s">
        <v>55</v>
      </c>
      <c r="B125" s="3" t="s">
        <v>13</v>
      </c>
      <c r="C125" s="3" t="s">
        <v>86</v>
      </c>
      <c r="D125" s="3" t="s">
        <v>102</v>
      </c>
      <c r="E125" s="3" t="s">
        <v>34</v>
      </c>
      <c r="F125" s="3" t="s">
        <v>35</v>
      </c>
      <c r="G125" s="3">
        <v>26163</v>
      </c>
      <c r="H125" s="3">
        <v>2021</v>
      </c>
      <c r="I125" s="3" t="str">
        <f t="shared" si="216"/>
        <v>Sum of 2021</v>
      </c>
      <c r="J125" s="8">
        <v>1775196</v>
      </c>
      <c r="K125" s="8">
        <v>1774816</v>
      </c>
      <c r="L125" s="8">
        <v>420283</v>
      </c>
      <c r="M125" s="8">
        <v>403140</v>
      </c>
      <c r="N125" s="8">
        <v>663363</v>
      </c>
      <c r="O125" s="8">
        <v>288030</v>
      </c>
      <c r="P125" s="13">
        <f t="shared" si="254"/>
        <v>0.2368037024683122</v>
      </c>
      <c r="Q125" s="13">
        <f t="shared" si="255"/>
        <v>0.22714467302526009</v>
      </c>
      <c r="R125" s="13">
        <f t="shared" si="256"/>
        <v>0.37376437895533959</v>
      </c>
      <c r="S125" s="13">
        <f t="shared" si="257"/>
        <v>0.16228724555108812</v>
      </c>
      <c r="T125" s="15">
        <v>37.9</v>
      </c>
      <c r="U125" s="15">
        <v>36.200000000000003</v>
      </c>
      <c r="V125" s="15">
        <v>39.299999999999997</v>
      </c>
      <c r="W125" s="17">
        <v>858629</v>
      </c>
      <c r="X125" s="17">
        <v>654292</v>
      </c>
      <c r="Y125" s="17">
        <v>61241</v>
      </c>
      <c r="Z125" s="17">
        <v>12685</v>
      </c>
      <c r="AA125" s="17">
        <v>73349</v>
      </c>
      <c r="AB125" s="17">
        <v>114620</v>
      </c>
      <c r="AC125" s="17">
        <v>916187</v>
      </c>
      <c r="AD125" s="13">
        <f t="shared" si="349"/>
        <v>0.48378479797342372</v>
      </c>
      <c r="AE125" s="13">
        <f t="shared" si="350"/>
        <v>0.36865342660873013</v>
      </c>
      <c r="AF125" s="13">
        <f t="shared" si="351"/>
        <v>3.4505548744207852E-2</v>
      </c>
      <c r="AG125" s="13">
        <f t="shared" si="352"/>
        <v>7.1472197681337109E-3</v>
      </c>
      <c r="AH125" s="13">
        <f t="shared" si="353"/>
        <v>4.1327664388871858E-2</v>
      </c>
      <c r="AI125" s="13">
        <f t="shared" si="354"/>
        <v>6.4581342516632709E-2</v>
      </c>
      <c r="AJ125" s="13">
        <f t="shared" si="355"/>
        <v>0.51621520202657623</v>
      </c>
      <c r="AK125" s="17">
        <v>695038</v>
      </c>
      <c r="AL125" s="17">
        <v>234612</v>
      </c>
      <c r="AM125" s="17">
        <v>211475</v>
      </c>
      <c r="AN125" s="17">
        <v>99228</v>
      </c>
      <c r="AO125" s="17">
        <v>149723</v>
      </c>
      <c r="AP125" s="13">
        <f t="shared" si="258"/>
        <v>0.33755276689907604</v>
      </c>
      <c r="AQ125" s="13">
        <f t="shared" si="317"/>
        <v>0.30426393952560865</v>
      </c>
      <c r="AR125" s="13">
        <f t="shared" si="318"/>
        <v>0.14276629479251493</v>
      </c>
      <c r="AS125" s="13">
        <f t="shared" si="319"/>
        <v>0.21541699878280038</v>
      </c>
      <c r="AT125" s="19">
        <v>2.52</v>
      </c>
      <c r="AU125" s="17">
        <v>1662259</v>
      </c>
      <c r="AV125" s="17">
        <v>1397925</v>
      </c>
      <c r="AW125" s="17">
        <v>68591</v>
      </c>
      <c r="AX125" s="17">
        <v>57760</v>
      </c>
      <c r="AY125" s="17">
        <v>24233</v>
      </c>
      <c r="AZ125" s="17">
        <v>113750</v>
      </c>
      <c r="BA125" s="13">
        <f t="shared" si="320"/>
        <v>0.8409790532041036</v>
      </c>
      <c r="BB125" s="13">
        <f t="shared" si="321"/>
        <v>4.1263726049911596E-2</v>
      </c>
      <c r="BC125" s="13">
        <f t="shared" si="322"/>
        <v>3.4747894281216107E-2</v>
      </c>
      <c r="BD125" s="13">
        <f t="shared" si="323"/>
        <v>1.4578353914762983E-2</v>
      </c>
      <c r="BE125" s="13">
        <f t="shared" si="324"/>
        <v>6.8430972550005742E-2</v>
      </c>
      <c r="BF125" s="13">
        <f t="shared" si="210"/>
        <v>0.15902094679589643</v>
      </c>
      <c r="BG125" s="17">
        <v>1753290</v>
      </c>
      <c r="BH125" s="17">
        <v>1599477</v>
      </c>
      <c r="BI125" s="17">
        <v>96139</v>
      </c>
      <c r="BJ125" s="17">
        <v>34955</v>
      </c>
      <c r="BK125" s="17">
        <v>17702</v>
      </c>
      <c r="BL125" s="17">
        <v>5017</v>
      </c>
      <c r="BM125" s="13">
        <f t="shared" si="259"/>
        <v>0.91227178618482963</v>
      </c>
      <c r="BN125" s="13">
        <f t="shared" si="325"/>
        <v>5.4833484477753255E-2</v>
      </c>
      <c r="BO125" s="13">
        <f t="shared" si="326"/>
        <v>1.993680452178476E-2</v>
      </c>
      <c r="BP125" s="13">
        <f t="shared" si="327"/>
        <v>1.0096447250597449E-2</v>
      </c>
      <c r="BQ125" s="13">
        <f t="shared" si="328"/>
        <v>2.8614775650348773E-3</v>
      </c>
      <c r="BR125" s="13">
        <f t="shared" si="217"/>
        <v>8.7728213815170347E-2</v>
      </c>
      <c r="BS125" s="17">
        <v>1347377</v>
      </c>
      <c r="BT125" s="17">
        <v>235836</v>
      </c>
      <c r="BU125" s="17">
        <v>20934</v>
      </c>
      <c r="BV125" s="17">
        <v>170669</v>
      </c>
      <c r="BW125" s="13">
        <f t="shared" si="260"/>
        <v>0.75916433027423691</v>
      </c>
      <c r="BX125" s="13">
        <f t="shared" si="329"/>
        <v>0.13287912662495718</v>
      </c>
      <c r="BY125" s="13">
        <f t="shared" si="330"/>
        <v>1.1795025512503832E-2</v>
      </c>
      <c r="BZ125" s="13">
        <f t="shared" si="331"/>
        <v>9.6161517588302117E-2</v>
      </c>
      <c r="CA125" s="13">
        <f t="shared" si="261"/>
        <v>0.24083566972576315</v>
      </c>
      <c r="CB125" s="8">
        <v>1756150</v>
      </c>
      <c r="CC125" s="8">
        <v>343551</v>
      </c>
      <c r="CD125" s="13">
        <f t="shared" si="262"/>
        <v>0.19562736668280045</v>
      </c>
      <c r="CE125" s="8">
        <v>414650</v>
      </c>
      <c r="CF125" s="8">
        <v>120814</v>
      </c>
      <c r="CG125" s="13">
        <f t="shared" si="263"/>
        <v>0.29136380079585195</v>
      </c>
      <c r="CH125" s="5">
        <v>52605</v>
      </c>
      <c r="CI125" s="5">
        <f>CH125*VLOOKUP(H125,'R-CPI-U-RS'!$A$44:$O$54,15,FALSE)</f>
        <v>60946.424098196396</v>
      </c>
      <c r="CJ125" s="5">
        <v>103346590</v>
      </c>
      <c r="CK125" s="5">
        <v>97422791</v>
      </c>
      <c r="CL125" s="9">
        <v>33056</v>
      </c>
      <c r="CM125" s="9">
        <v>18412</v>
      </c>
      <c r="CN125" s="9">
        <v>5752</v>
      </c>
      <c r="CO125" s="9">
        <v>4023</v>
      </c>
      <c r="CP125" s="9">
        <v>2972</v>
      </c>
      <c r="CQ125" s="9">
        <v>929</v>
      </c>
      <c r="CR125" s="9">
        <v>642</v>
      </c>
      <c r="CS125" s="9">
        <v>385</v>
      </c>
      <c r="CT125" s="20">
        <v>40927242000</v>
      </c>
      <c r="CU125" s="20">
        <f>CT125*VLOOKUP(H125,'R-CPI-U-RS'!$A$44:$P$54,16,FALSE)</f>
        <v>46063651880.260529</v>
      </c>
      <c r="CV125" s="9">
        <v>3335</v>
      </c>
      <c r="CW125" s="9">
        <v>1421311</v>
      </c>
      <c r="CX125" s="9">
        <v>194637</v>
      </c>
      <c r="CY125" s="9">
        <v>77908</v>
      </c>
      <c r="CZ125" s="9">
        <v>60202</v>
      </c>
      <c r="DA125" s="11">
        <f t="shared" si="264"/>
        <v>0.81029874724781048</v>
      </c>
      <c r="DB125" s="11">
        <f t="shared" si="265"/>
        <v>0.11096383357904926</v>
      </c>
      <c r="DC125" s="11">
        <f t="shared" si="266"/>
        <v>4.4415863101448183E-2</v>
      </c>
      <c r="DD125" s="11">
        <f t="shared" si="267"/>
        <v>3.4321556071692044E-2</v>
      </c>
      <c r="DE125" s="9">
        <v>623212</v>
      </c>
      <c r="DF125" s="9">
        <v>733913</v>
      </c>
      <c r="DG125" s="9">
        <v>85</v>
      </c>
      <c r="DH125" s="9">
        <v>141</v>
      </c>
      <c r="DI125" s="9">
        <v>6919</v>
      </c>
      <c r="DJ125" s="9">
        <v>21436</v>
      </c>
      <c r="DK125" s="9">
        <v>84492</v>
      </c>
      <c r="DL125" s="9">
        <v>28333</v>
      </c>
      <c r="DM125" s="9">
        <v>71316</v>
      </c>
      <c r="DN125" s="9">
        <v>41240</v>
      </c>
      <c r="DO125" s="9">
        <v>8801</v>
      </c>
      <c r="DP125" s="9">
        <v>44474</v>
      </c>
      <c r="DQ125" s="9">
        <v>6487</v>
      </c>
      <c r="DR125" s="9">
        <v>51374</v>
      </c>
      <c r="DS125" s="9">
        <v>26249</v>
      </c>
      <c r="DT125" s="9">
        <v>33720</v>
      </c>
      <c r="DU125" s="9">
        <v>8199</v>
      </c>
      <c r="DV125" s="9">
        <v>105349</v>
      </c>
      <c r="DW125" s="9">
        <v>6817</v>
      </c>
      <c r="DX125" s="9">
        <v>54152</v>
      </c>
      <c r="DY125" s="9">
        <v>23577</v>
      </c>
      <c r="DZ125" s="9">
        <v>51</v>
      </c>
      <c r="EA125" s="9">
        <f t="shared" si="336"/>
        <v>106154</v>
      </c>
      <c r="EB125" s="9">
        <f t="shared" si="337"/>
        <v>50961</v>
      </c>
      <c r="EC125" s="9">
        <f t="shared" si="338"/>
        <v>111343</v>
      </c>
      <c r="ED125" s="9">
        <f t="shared" si="339"/>
        <v>113548</v>
      </c>
      <c r="EE125" s="9">
        <f t="shared" si="340"/>
        <v>147808</v>
      </c>
      <c r="EF125" s="9">
        <f t="shared" si="341"/>
        <v>93398</v>
      </c>
      <c r="EG125" s="11">
        <f t="shared" si="342"/>
        <v>0.1703336906221318</v>
      </c>
      <c r="EH125" s="11">
        <f t="shared" si="343"/>
        <v>8.1771531998742E-2</v>
      </c>
      <c r="EI125" s="11">
        <f t="shared" si="344"/>
        <v>0.17865991027130415</v>
      </c>
      <c r="EJ125" s="11">
        <f t="shared" si="345"/>
        <v>0.1821980321303184</v>
      </c>
      <c r="EK125" s="11">
        <f t="shared" si="346"/>
        <v>0.23717129965405032</v>
      </c>
      <c r="EL125" s="11">
        <f t="shared" si="347"/>
        <v>0.14986553532345334</v>
      </c>
      <c r="EM125" s="1">
        <v>1402749</v>
      </c>
      <c r="EN125" s="1">
        <v>824236</v>
      </c>
      <c r="EO125" s="14">
        <f t="shared" si="268"/>
        <v>0.5875862324621155</v>
      </c>
      <c r="EP125" s="9">
        <v>795241</v>
      </c>
      <c r="EQ125" s="9">
        <v>733913</v>
      </c>
      <c r="ER125" s="11">
        <f t="shared" si="218"/>
        <v>7.7118760224887797E-2</v>
      </c>
      <c r="ES125" s="9">
        <v>146679</v>
      </c>
      <c r="ET125" s="9">
        <v>1207427</v>
      </c>
      <c r="EU125" s="9">
        <v>139560</v>
      </c>
      <c r="EV125" s="9">
        <v>367497</v>
      </c>
      <c r="EW125" s="9">
        <v>371722</v>
      </c>
      <c r="EX125" s="9">
        <v>130104</v>
      </c>
      <c r="EY125" s="9">
        <v>198544</v>
      </c>
      <c r="EZ125" s="13">
        <f t="shared" si="269"/>
        <v>0.11558462747644371</v>
      </c>
      <c r="FA125" s="13">
        <f t="shared" si="270"/>
        <v>0.30436374207301975</v>
      </c>
      <c r="FB125" s="13">
        <f t="shared" si="271"/>
        <v>0.30786291842074098</v>
      </c>
      <c r="FC125" s="13">
        <f t="shared" si="272"/>
        <v>0.1077530981169048</v>
      </c>
      <c r="FD125" s="13">
        <f t="shared" si="273"/>
        <v>0.1644356139128908</v>
      </c>
      <c r="FE125" s="13">
        <f t="shared" si="274"/>
        <v>0.27218871202979561</v>
      </c>
      <c r="FF125" s="9">
        <v>43</v>
      </c>
      <c r="FG125" s="9">
        <v>42830</v>
      </c>
      <c r="FH125" s="9">
        <v>19709</v>
      </c>
      <c r="FI125" s="9">
        <v>14520</v>
      </c>
      <c r="FJ125" s="9">
        <v>1479</v>
      </c>
      <c r="FK125" s="9">
        <f t="shared" si="219"/>
        <v>42873</v>
      </c>
      <c r="FL125" s="9">
        <f t="shared" si="220"/>
        <v>34229</v>
      </c>
      <c r="FM125" s="9">
        <f t="shared" si="221"/>
        <v>1479</v>
      </c>
      <c r="FN125" s="9">
        <v>303192</v>
      </c>
      <c r="FO125" s="9">
        <v>304407</v>
      </c>
      <c r="FP125" s="9">
        <v>366051</v>
      </c>
      <c r="FQ125" s="9">
        <f t="shared" si="222"/>
        <v>-1215</v>
      </c>
      <c r="FR125" s="8">
        <v>791100</v>
      </c>
      <c r="FS125" s="8">
        <v>96062</v>
      </c>
      <c r="FT125" s="13">
        <f t="shared" si="275"/>
        <v>0.12142839084818607</v>
      </c>
      <c r="FU125" s="8">
        <v>695038</v>
      </c>
      <c r="FV125" s="8">
        <v>451506</v>
      </c>
      <c r="FW125" s="8">
        <v>243532</v>
      </c>
      <c r="FX125" s="13">
        <f t="shared" si="276"/>
        <v>0.64961340243267274</v>
      </c>
      <c r="FY125" s="13">
        <f t="shared" si="277"/>
        <v>0.35038659756732726</v>
      </c>
      <c r="FZ125" s="17">
        <v>67095</v>
      </c>
      <c r="GA125" s="17">
        <v>86358</v>
      </c>
      <c r="GB125" s="17">
        <v>168131</v>
      </c>
      <c r="GC125" s="17">
        <v>302860</v>
      </c>
      <c r="GD125" s="17">
        <v>166656</v>
      </c>
      <c r="GE125" s="13">
        <f t="shared" si="223"/>
        <v>8.48122866894198E-2</v>
      </c>
      <c r="GF125" s="13">
        <f t="shared" si="224"/>
        <v>0.10916192643155101</v>
      </c>
      <c r="GG125" s="13">
        <f t="shared" si="225"/>
        <v>0.21252812539501958</v>
      </c>
      <c r="GH125" s="13">
        <f t="shared" si="226"/>
        <v>0.38283402856781695</v>
      </c>
      <c r="GI125" s="13">
        <f t="shared" si="227"/>
        <v>0.21066363291619264</v>
      </c>
      <c r="GJ125">
        <v>1956</v>
      </c>
      <c r="GK125" s="8">
        <v>602796</v>
      </c>
      <c r="GL125" s="8">
        <v>52140</v>
      </c>
      <c r="GM125" s="8">
        <v>58004</v>
      </c>
      <c r="GN125" s="8">
        <v>64558</v>
      </c>
      <c r="GO125" s="8">
        <v>13602</v>
      </c>
      <c r="GP125" s="13">
        <f t="shared" si="278"/>
        <v>0.76197193780811523</v>
      </c>
      <c r="GQ125" s="13">
        <f t="shared" si="279"/>
        <v>6.5908229048160794E-2</v>
      </c>
      <c r="GR125" s="13">
        <f t="shared" si="280"/>
        <v>7.3320692706358229E-2</v>
      </c>
      <c r="GS125" s="13">
        <f t="shared" si="281"/>
        <v>8.160535962583744E-2</v>
      </c>
      <c r="GT125" s="13">
        <f t="shared" si="282"/>
        <v>1.7193780811528253E-2</v>
      </c>
      <c r="GU125" s="21">
        <v>146711.96673761099</v>
      </c>
      <c r="GV125" s="21">
        <f>GU125*VLOOKUP(H125,'R-CPI-U-RS'!$A$44:$O$54,15,FALSE)</f>
        <v>169975.66286609491</v>
      </c>
      <c r="GW125" s="9">
        <v>1100</v>
      </c>
      <c r="GX125" s="9">
        <v>12</v>
      </c>
      <c r="GY125" s="9">
        <v>29</v>
      </c>
      <c r="GZ125" s="9">
        <v>1099</v>
      </c>
      <c r="HA125" s="9">
        <f t="shared" si="228"/>
        <v>1140</v>
      </c>
      <c r="HB125" s="8">
        <v>124185</v>
      </c>
      <c r="HC125" s="8">
        <v>253020</v>
      </c>
      <c r="HD125" s="8">
        <v>186416</v>
      </c>
      <c r="HE125" s="8">
        <v>118038</v>
      </c>
      <c r="HF125" s="8">
        <v>13379</v>
      </c>
      <c r="HG125" s="13">
        <f t="shared" si="283"/>
        <v>0.17867368402878692</v>
      </c>
      <c r="HH125" s="13">
        <f t="shared" si="332"/>
        <v>0.36403764974001424</v>
      </c>
      <c r="HI125" s="13">
        <f t="shared" si="333"/>
        <v>0.26820979572339931</v>
      </c>
      <c r="HJ125" s="13">
        <f t="shared" si="334"/>
        <v>0.16982956327567703</v>
      </c>
      <c r="HK125" s="13">
        <f t="shared" si="335"/>
        <v>1.9249307232122561E-2</v>
      </c>
      <c r="HL125" s="5">
        <v>929</v>
      </c>
      <c r="HM125" s="5">
        <f>HL125*VLOOKUP(H125,'R-CPI-U-RS'!$A$44:$O$54,15,FALSE)</f>
        <v>1076.308867735471</v>
      </c>
      <c r="HN125" s="17">
        <v>100273</v>
      </c>
      <c r="HO125" s="17">
        <v>163052</v>
      </c>
      <c r="HP125" s="17">
        <v>80402</v>
      </c>
      <c r="HQ125" s="17">
        <v>40196</v>
      </c>
      <c r="HR125" s="17">
        <v>61850</v>
      </c>
      <c r="HS125" s="17">
        <v>5733</v>
      </c>
      <c r="HT125" s="13">
        <f t="shared" si="284"/>
        <v>0.22208564227274943</v>
      </c>
      <c r="HU125" s="13">
        <f t="shared" si="285"/>
        <v>0.36112919872604127</v>
      </c>
      <c r="HV125" s="13">
        <f t="shared" si="286"/>
        <v>0.1780751529326299</v>
      </c>
      <c r="HW125" s="13">
        <f t="shared" si="287"/>
        <v>8.9026502416357706E-2</v>
      </c>
      <c r="HX125" s="13">
        <f t="shared" si="288"/>
        <v>0.13698599797123404</v>
      </c>
      <c r="HY125" s="13">
        <f t="shared" si="289"/>
        <v>1.2697505680987629E-2</v>
      </c>
      <c r="HZ125" s="13">
        <v>0.17300000000000001</v>
      </c>
      <c r="IA125" s="17">
        <v>8845</v>
      </c>
      <c r="IB125" s="17">
        <v>41686</v>
      </c>
      <c r="IC125" s="17">
        <v>52120</v>
      </c>
      <c r="ID125" s="17">
        <v>36958</v>
      </c>
      <c r="IE125" s="17">
        <v>83803</v>
      </c>
      <c r="IF125" s="17">
        <v>20120</v>
      </c>
      <c r="IG125" s="13">
        <f t="shared" si="290"/>
        <v>3.631966230310596E-2</v>
      </c>
      <c r="IH125" s="13">
        <f t="shared" si="291"/>
        <v>0.17117257690981061</v>
      </c>
      <c r="II125" s="13">
        <f t="shared" si="292"/>
        <v>0.21401704909416422</v>
      </c>
      <c r="IJ125" s="13">
        <f t="shared" si="293"/>
        <v>0.15175829049159864</v>
      </c>
      <c r="IK125" s="13">
        <f t="shared" si="294"/>
        <v>0.34411494177356572</v>
      </c>
      <c r="IL125" s="13">
        <f t="shared" si="295"/>
        <v>8.2617479427754881E-2</v>
      </c>
      <c r="IM125" s="13">
        <v>0.32</v>
      </c>
      <c r="IN125" s="17">
        <v>757028</v>
      </c>
      <c r="IO125" s="17">
        <v>537642</v>
      </c>
      <c r="IP125" s="17">
        <v>53655</v>
      </c>
      <c r="IQ125" s="17">
        <v>10232</v>
      </c>
      <c r="IR125" s="17">
        <v>11231</v>
      </c>
      <c r="IS125" s="17">
        <v>13861</v>
      </c>
      <c r="IT125" s="17">
        <v>130407</v>
      </c>
      <c r="IU125" s="13">
        <f t="shared" si="296"/>
        <v>0.71020094369032583</v>
      </c>
      <c r="IV125" s="13">
        <f t="shared" si="297"/>
        <v>7.0875846071743714E-2</v>
      </c>
      <c r="IW125" s="13">
        <f t="shared" si="298"/>
        <v>1.3516012617763147E-2</v>
      </c>
      <c r="IX125" s="13">
        <f t="shared" si="299"/>
        <v>1.4835646766037715E-2</v>
      </c>
      <c r="IY125" s="13">
        <f t="shared" si="300"/>
        <v>1.8309758687921715E-2</v>
      </c>
      <c r="IZ125" s="13">
        <f t="shared" si="301"/>
        <v>0.17226179216620785</v>
      </c>
      <c r="JA125" s="17">
        <v>757028</v>
      </c>
      <c r="JB125" s="17">
        <v>537642</v>
      </c>
      <c r="JC125" s="17">
        <v>53655</v>
      </c>
      <c r="JD125" s="17">
        <v>10232</v>
      </c>
      <c r="JE125" s="17">
        <v>13022</v>
      </c>
      <c r="JF125" s="17">
        <v>12070</v>
      </c>
      <c r="JG125" s="17">
        <v>130407</v>
      </c>
      <c r="JH125" s="13">
        <f t="shared" si="229"/>
        <v>0.71020094369032583</v>
      </c>
      <c r="JI125" s="13">
        <f t="shared" si="230"/>
        <v>7.0875846071743714E-2</v>
      </c>
      <c r="JJ125" s="13">
        <f t="shared" si="231"/>
        <v>1.3516012617763147E-2</v>
      </c>
      <c r="JK125" s="13">
        <f t="shared" si="232"/>
        <v>1.7201477356187617E-2</v>
      </c>
      <c r="JL125" s="13">
        <f t="shared" si="233"/>
        <v>1.5943928097771815E-2</v>
      </c>
      <c r="JM125" s="13">
        <f t="shared" si="234"/>
        <v>0.17226179216620785</v>
      </c>
      <c r="JN125" s="1">
        <v>219</v>
      </c>
      <c r="JO125" s="1">
        <v>123</v>
      </c>
      <c r="JP125" s="1">
        <v>32</v>
      </c>
      <c r="JQ125" s="1">
        <v>61</v>
      </c>
      <c r="JR125" s="1">
        <v>1</v>
      </c>
      <c r="JS125" s="1">
        <v>0</v>
      </c>
      <c r="JT125" s="11">
        <f t="shared" si="235"/>
        <v>0.56164383561643838</v>
      </c>
      <c r="JU125" s="11">
        <f t="shared" si="236"/>
        <v>0.14611872146118721</v>
      </c>
      <c r="JV125" s="11">
        <f t="shared" si="237"/>
        <v>0.27853881278538811</v>
      </c>
      <c r="JW125" s="11">
        <f t="shared" si="238"/>
        <v>4.5662100456621002E-3</v>
      </c>
      <c r="JX125" s="11">
        <f t="shared" si="239"/>
        <v>0</v>
      </c>
      <c r="JY125" s="29">
        <f>(JN125/J125)*100000</f>
        <v>12.336665923086803</v>
      </c>
      <c r="JZ125" s="9">
        <v>8580186</v>
      </c>
      <c r="KA125" s="9">
        <v>0</v>
      </c>
      <c r="KB125" s="9">
        <v>248219</v>
      </c>
      <c r="KC125" s="9"/>
      <c r="KD125" s="9"/>
      <c r="KE125" s="9"/>
      <c r="KF125" s="9"/>
      <c r="KG125" s="9"/>
      <c r="KH125" s="9">
        <f t="shared" si="240"/>
        <v>0</v>
      </c>
      <c r="KI125" s="9">
        <f t="shared" si="241"/>
        <v>248219</v>
      </c>
      <c r="KJ125" s="9">
        <f t="shared" si="242"/>
        <v>8828405</v>
      </c>
      <c r="KK125" t="e">
        <v>#N/A</v>
      </c>
      <c r="KL125" s="8" t="e">
        <v>#N/A</v>
      </c>
      <c r="KM125" s="8" t="e">
        <v>#N/A</v>
      </c>
      <c r="KN125" s="8" t="e">
        <v>#N/A</v>
      </c>
      <c r="KO125" s="8">
        <v>585394</v>
      </c>
      <c r="KP125" s="8">
        <v>135709</v>
      </c>
      <c r="KQ125" s="8">
        <v>245762</v>
      </c>
      <c r="KR125" s="8">
        <v>177581</v>
      </c>
      <c r="KS125" s="8">
        <v>26342</v>
      </c>
      <c r="KT125" s="13">
        <f t="shared" si="302"/>
        <v>0.23182506141163045</v>
      </c>
      <c r="KU125" s="13">
        <f t="shared" si="303"/>
        <v>0.41982323016634948</v>
      </c>
      <c r="KV125" s="13">
        <f t="shared" si="304"/>
        <v>0.30335295544539231</v>
      </c>
      <c r="KW125" s="13">
        <f t="shared" si="305"/>
        <v>4.4998752976627705E-2</v>
      </c>
      <c r="KX125" s="17">
        <v>14201390</v>
      </c>
      <c r="KY125" s="15">
        <f t="shared" si="306"/>
        <v>24.259541437049236</v>
      </c>
      <c r="KZ125" s="8">
        <v>714211</v>
      </c>
      <c r="LA125" s="8">
        <v>28202</v>
      </c>
      <c r="LB125" s="8">
        <v>187160</v>
      </c>
      <c r="LC125" s="8">
        <v>289384</v>
      </c>
      <c r="LD125" s="8">
        <v>134929</v>
      </c>
      <c r="LE125" s="8">
        <v>74536</v>
      </c>
      <c r="LF125" s="13">
        <f t="shared" si="307"/>
        <v>3.9486930332912826E-2</v>
      </c>
      <c r="LG125" s="13">
        <f t="shared" si="308"/>
        <v>0.26205141057754638</v>
      </c>
      <c r="LH125" s="13">
        <f t="shared" si="309"/>
        <v>0.40517998182609899</v>
      </c>
      <c r="LI125" s="13">
        <f t="shared" si="310"/>
        <v>0.18892036106976789</v>
      </c>
      <c r="LJ125" s="13">
        <f t="shared" si="311"/>
        <v>0.10436131619367386</v>
      </c>
      <c r="LK125" s="17" t="e">
        <v>#N/A</v>
      </c>
      <c r="LL125" s="17" t="e">
        <v>#N/A</v>
      </c>
      <c r="LM125" s="13" t="e">
        <f t="shared" si="348"/>
        <v>#N/A</v>
      </c>
      <c r="LN125" s="27" t="e">
        <v>#N/A</v>
      </c>
      <c r="LO125" s="27" t="e">
        <v>#N/A</v>
      </c>
      <c r="LP125" s="27" t="e">
        <v>#N/A</v>
      </c>
      <c r="LQ125" s="27" t="e">
        <v>#N/A</v>
      </c>
      <c r="LR125" s="27" t="e">
        <v>#N/A</v>
      </c>
      <c r="LS125" s="11" t="e">
        <f t="shared" si="312"/>
        <v>#N/A</v>
      </c>
      <c r="LT125" s="11" t="e">
        <f t="shared" si="313"/>
        <v>#N/A</v>
      </c>
      <c r="LU125" s="11" t="e">
        <f t="shared" si="314"/>
        <v>#N/A</v>
      </c>
      <c r="LV125" s="11" t="e">
        <f t="shared" si="315"/>
        <v>#N/A</v>
      </c>
      <c r="LW125" s="11" t="e">
        <f t="shared" si="316"/>
        <v>#N/A</v>
      </c>
      <c r="LX125" s="25" t="e">
        <v>#N/A</v>
      </c>
      <c r="LY125" s="25" t="e">
        <v>#N/A</v>
      </c>
      <c r="LZ125" s="25" t="e">
        <v>#N/A</v>
      </c>
      <c r="MA125" s="25" t="e">
        <v>#N/A</v>
      </c>
      <c r="MB125" s="22" t="e">
        <v>#N/A</v>
      </c>
      <c r="MC125" s="22" t="e">
        <v>#N/A</v>
      </c>
      <c r="MD125" s="1">
        <v>354</v>
      </c>
      <c r="ME125" s="1">
        <v>333</v>
      </c>
      <c r="MF125" s="1">
        <v>21</v>
      </c>
      <c r="MG125" s="1">
        <v>0</v>
      </c>
      <c r="MH125" s="1">
        <v>0</v>
      </c>
      <c r="MI125" s="1">
        <v>0</v>
      </c>
      <c r="MJ125" s="11">
        <f t="shared" si="243"/>
        <v>0.94067796610169496</v>
      </c>
      <c r="MK125" s="11">
        <f t="shared" si="244"/>
        <v>5.9322033898305086E-2</v>
      </c>
      <c r="ML125" s="11">
        <f t="shared" si="245"/>
        <v>0</v>
      </c>
      <c r="MM125" s="11">
        <f t="shared" si="246"/>
        <v>0</v>
      </c>
      <c r="MN125" s="11">
        <f t="shared" si="247"/>
        <v>0</v>
      </c>
      <c r="MO125" s="26" t="e">
        <v>#N/A</v>
      </c>
      <c r="MP125" s="26" t="e">
        <v>#N/A</v>
      </c>
      <c r="MQ125" s="26" t="e">
        <v>#N/A</v>
      </c>
      <c r="MR125" s="26" t="e">
        <v>#N/A</v>
      </c>
      <c r="MS125" s="9">
        <v>1727387.29093627</v>
      </c>
      <c r="MT125" s="9">
        <v>8909.7739999999994</v>
      </c>
      <c r="MU125" s="9">
        <v>16229110.2334507</v>
      </c>
      <c r="MV125" s="9">
        <v>12447455.4856</v>
      </c>
      <c r="MW125" s="9">
        <v>30412862.7839869</v>
      </c>
      <c r="MX125" s="13">
        <v>6.5500000000000003E-2</v>
      </c>
      <c r="MY125" s="13">
        <v>0.122</v>
      </c>
      <c r="MZ125" s="13">
        <v>0.21899999999999997</v>
      </c>
      <c r="NA125" s="13">
        <v>0.125</v>
      </c>
      <c r="NB125" s="13">
        <v>0.36849999999999994</v>
      </c>
      <c r="NC125" s="8">
        <v>3643</v>
      </c>
      <c r="ND125" s="8">
        <v>6939</v>
      </c>
      <c r="NE125" s="8">
        <v>1365</v>
      </c>
      <c r="NF125" s="8">
        <v>2148</v>
      </c>
      <c r="NG125" s="8">
        <v>7670</v>
      </c>
      <c r="NH125" s="38">
        <f t="shared" si="248"/>
        <v>0.16737881920514588</v>
      </c>
      <c r="NI125" s="38">
        <f t="shared" si="249"/>
        <v>0.31881461061337008</v>
      </c>
      <c r="NJ125" s="38">
        <f t="shared" si="250"/>
        <v>6.2715368711233635E-2</v>
      </c>
      <c r="NK125" s="38">
        <f t="shared" si="251"/>
        <v>9.8690558235699513E-2</v>
      </c>
      <c r="NL125" s="38">
        <f t="shared" si="252"/>
        <v>0.35240064323455089</v>
      </c>
      <c r="NM125" s="8">
        <v>1764465</v>
      </c>
      <c r="NN125" s="8">
        <v>261359</v>
      </c>
      <c r="NO125" s="11">
        <f t="shared" si="253"/>
        <v>0.14812365221186025</v>
      </c>
      <c r="NP125" s="13">
        <v>0.22</v>
      </c>
      <c r="NQ125" s="13">
        <v>0.28300000000000003</v>
      </c>
      <c r="NR125" s="13" t="e">
        <v>#N/A</v>
      </c>
      <c r="NS125" s="9">
        <v>1245</v>
      </c>
      <c r="NT125" s="39">
        <v>70.148119999999992</v>
      </c>
      <c r="NU125" s="8">
        <v>5660</v>
      </c>
      <c r="NV125" s="16">
        <v>325.17093</v>
      </c>
      <c r="NW125" s="8" t="e">
        <v>#N/A</v>
      </c>
      <c r="NX125" s="25" t="e">
        <v>#N/A</v>
      </c>
      <c r="NY125" s="39" t="e">
        <v>#N/A</v>
      </c>
    </row>
    <row r="126" spans="1:389" x14ac:dyDescent="0.25">
      <c r="A126" s="3" t="s">
        <v>55</v>
      </c>
      <c r="B126" s="3" t="s">
        <v>13</v>
      </c>
      <c r="C126" s="3" t="s">
        <v>86</v>
      </c>
      <c r="D126" s="3" t="s">
        <v>102</v>
      </c>
      <c r="E126" s="3" t="s">
        <v>34</v>
      </c>
      <c r="F126" s="3" t="s">
        <v>35</v>
      </c>
      <c r="G126" s="3">
        <v>26163</v>
      </c>
      <c r="H126" s="3">
        <v>2022</v>
      </c>
      <c r="I126" s="3" t="str">
        <f t="shared" si="216"/>
        <v>Sum of 2022</v>
      </c>
      <c r="J126" s="8">
        <v>1763011</v>
      </c>
      <c r="K126" s="8">
        <v>1757043</v>
      </c>
      <c r="L126" s="8">
        <v>411932</v>
      </c>
      <c r="M126" s="8">
        <v>404108</v>
      </c>
      <c r="N126" s="8">
        <v>648648</v>
      </c>
      <c r="O126" s="8">
        <v>292355</v>
      </c>
      <c r="P126" s="13">
        <f t="shared" si="254"/>
        <v>0.23444616893268974</v>
      </c>
      <c r="Q126" s="13">
        <f t="shared" si="255"/>
        <v>0.22999323294876675</v>
      </c>
      <c r="R126" s="13">
        <f t="shared" si="256"/>
        <v>0.36917024796775039</v>
      </c>
      <c r="S126" s="13">
        <f t="shared" si="257"/>
        <v>0.16639035015079312</v>
      </c>
      <c r="T126" s="15">
        <v>38</v>
      </c>
      <c r="U126" s="15">
        <v>36.4</v>
      </c>
      <c r="V126" s="15">
        <v>39.5</v>
      </c>
      <c r="W126" s="17">
        <v>843671</v>
      </c>
      <c r="X126" s="17">
        <v>645847</v>
      </c>
      <c r="Y126" s="17">
        <v>62155</v>
      </c>
      <c r="Z126" s="17">
        <v>9331</v>
      </c>
      <c r="AA126" s="17">
        <v>79901</v>
      </c>
      <c r="AB126" s="17">
        <v>116138</v>
      </c>
      <c r="AC126" s="17">
        <v>913372</v>
      </c>
      <c r="AD126" s="13">
        <f t="shared" si="349"/>
        <v>0.48016525491977147</v>
      </c>
      <c r="AE126" s="13">
        <f t="shared" si="350"/>
        <v>0.36757609233240163</v>
      </c>
      <c r="AF126" s="13">
        <f t="shared" si="351"/>
        <v>3.5374774550195984E-2</v>
      </c>
      <c r="AG126" s="13">
        <f t="shared" si="352"/>
        <v>5.3106270022987489E-3</v>
      </c>
      <c r="AH126" s="13">
        <f t="shared" si="353"/>
        <v>4.5474698114957912E-2</v>
      </c>
      <c r="AI126" s="13">
        <f t="shared" si="354"/>
        <v>6.6098553080374239E-2</v>
      </c>
      <c r="AJ126" s="13">
        <f t="shared" si="355"/>
        <v>0.51983474508022853</v>
      </c>
      <c r="AK126" s="17">
        <v>691389</v>
      </c>
      <c r="AL126" s="17">
        <v>243326</v>
      </c>
      <c r="AM126" s="17">
        <v>212542</v>
      </c>
      <c r="AN126" s="17">
        <v>93217</v>
      </c>
      <c r="AO126" s="17">
        <v>142304</v>
      </c>
      <c r="AP126" s="13">
        <f t="shared" si="258"/>
        <v>0.35193791049611722</v>
      </c>
      <c r="AQ126" s="13">
        <f t="shared" si="317"/>
        <v>0.30741304822610716</v>
      </c>
      <c r="AR126" s="13">
        <f t="shared" si="318"/>
        <v>0.13482569147035894</v>
      </c>
      <c r="AS126" s="13">
        <f t="shared" si="319"/>
        <v>0.20582334980741668</v>
      </c>
      <c r="AT126" s="19">
        <v>2.5099999999999998</v>
      </c>
      <c r="AU126" s="17">
        <v>1647042</v>
      </c>
      <c r="AV126" s="17">
        <v>1393131</v>
      </c>
      <c r="AW126" s="17">
        <v>67289</v>
      </c>
      <c r="AX126" s="17">
        <v>56117</v>
      </c>
      <c r="AY126" s="17">
        <v>21380</v>
      </c>
      <c r="AZ126" s="17">
        <v>109125</v>
      </c>
      <c r="BA126" s="13">
        <f t="shared" si="320"/>
        <v>0.84583817534707673</v>
      </c>
      <c r="BB126" s="13">
        <f t="shared" si="321"/>
        <v>4.0854453013341493E-2</v>
      </c>
      <c r="BC126" s="13">
        <f t="shared" si="322"/>
        <v>3.4071383729133806E-2</v>
      </c>
      <c r="BD126" s="13">
        <f t="shared" si="323"/>
        <v>1.2980846875793088E-2</v>
      </c>
      <c r="BE126" s="13">
        <f t="shared" si="324"/>
        <v>6.6255141034654852E-2</v>
      </c>
      <c r="BF126" s="13">
        <f t="shared" si="210"/>
        <v>0.15416182465292325</v>
      </c>
      <c r="BG126" s="17">
        <v>1737895</v>
      </c>
      <c r="BH126" s="17">
        <v>1558979</v>
      </c>
      <c r="BI126" s="17">
        <v>113796</v>
      </c>
      <c r="BJ126" s="17">
        <v>34915</v>
      </c>
      <c r="BK126" s="17">
        <v>20308</v>
      </c>
      <c r="BL126" s="17">
        <v>9897</v>
      </c>
      <c r="BM126" s="13">
        <f t="shared" si="259"/>
        <v>0.89705016701239138</v>
      </c>
      <c r="BN126" s="13">
        <f t="shared" si="325"/>
        <v>6.5479214797211568E-2</v>
      </c>
      <c r="BO126" s="13">
        <f t="shared" si="326"/>
        <v>2.0090396715566821E-2</v>
      </c>
      <c r="BP126" s="13">
        <f t="shared" si="327"/>
        <v>1.1685401016747272E-2</v>
      </c>
      <c r="BQ126" s="13">
        <f t="shared" si="328"/>
        <v>5.6948204580829108E-3</v>
      </c>
      <c r="BR126" s="13">
        <f t="shared" si="217"/>
        <v>0.10294983298760857</v>
      </c>
      <c r="BS126" s="17">
        <v>1330951</v>
      </c>
      <c r="BT126" s="17">
        <v>234383</v>
      </c>
      <c r="BU126" s="17">
        <v>19180</v>
      </c>
      <c r="BV126" s="17">
        <v>172529</v>
      </c>
      <c r="BW126" s="13">
        <f t="shared" si="260"/>
        <v>0.75749483649517968</v>
      </c>
      <c r="BX126" s="13">
        <f t="shared" si="329"/>
        <v>0.13339627999997725</v>
      </c>
      <c r="BY126" s="13">
        <f t="shared" si="330"/>
        <v>1.0916067506600579E-2</v>
      </c>
      <c r="BZ126" s="13">
        <f t="shared" si="331"/>
        <v>9.8192815998242505E-2</v>
      </c>
      <c r="CA126" s="13">
        <f t="shared" si="261"/>
        <v>0.24250516350482032</v>
      </c>
      <c r="CB126" s="8">
        <v>1737658</v>
      </c>
      <c r="CC126" s="8">
        <v>369068</v>
      </c>
      <c r="CD126" s="13">
        <f t="shared" si="262"/>
        <v>0.21239392331517479</v>
      </c>
      <c r="CE126" s="8">
        <v>405496</v>
      </c>
      <c r="CF126" s="8">
        <v>130982</v>
      </c>
      <c r="CG126" s="13">
        <f t="shared" si="263"/>
        <v>0.32301674985696532</v>
      </c>
      <c r="CH126" s="5">
        <v>55867</v>
      </c>
      <c r="CI126" s="5">
        <f>CH126*VLOOKUP(H126,'R-CPI-U-RS'!$A$44:$O$54,15,FALSE)</f>
        <v>59880.619930475084</v>
      </c>
      <c r="CJ126" s="5">
        <v>113826763</v>
      </c>
      <c r="CK126" s="5">
        <v>101074816</v>
      </c>
      <c r="CL126" s="9">
        <v>33343</v>
      </c>
      <c r="CM126" s="9">
        <v>18089</v>
      </c>
      <c r="CN126" s="9">
        <v>5990</v>
      </c>
      <c r="CO126" s="9">
        <v>4131</v>
      </c>
      <c r="CP126" s="9">
        <v>3143</v>
      </c>
      <c r="CQ126" s="9">
        <v>1010</v>
      </c>
      <c r="CR126" s="9">
        <v>641</v>
      </c>
      <c r="CS126" s="9">
        <v>406</v>
      </c>
      <c r="CT126" s="20">
        <v>43362524000</v>
      </c>
      <c r="CU126" s="20">
        <f>CT126*VLOOKUP(H126,'R-CPI-U-RS'!$A$44:$P$54,16,FALSE)</f>
        <v>45151290922.827347</v>
      </c>
      <c r="CV126" s="9">
        <v>3620</v>
      </c>
      <c r="CW126" s="9">
        <v>1400873</v>
      </c>
      <c r="CX126" s="9">
        <v>199137</v>
      </c>
      <c r="CY126" s="9">
        <v>82735</v>
      </c>
      <c r="CZ126" s="9">
        <v>55113</v>
      </c>
      <c r="DA126" s="11">
        <f t="shared" si="264"/>
        <v>0.80609175203037298</v>
      </c>
      <c r="DB126" s="11">
        <f t="shared" si="265"/>
        <v>0.11458761302707125</v>
      </c>
      <c r="DC126" s="11">
        <f t="shared" si="266"/>
        <v>4.7607456995911061E-2</v>
      </c>
      <c r="DD126" s="11">
        <f t="shared" si="267"/>
        <v>3.1713177946644661E-2</v>
      </c>
      <c r="DE126" s="9">
        <v>645807</v>
      </c>
      <c r="DF126" s="9">
        <v>757439</v>
      </c>
      <c r="DG126" s="9">
        <v>98</v>
      </c>
      <c r="DH126" s="9">
        <v>132</v>
      </c>
      <c r="DI126" s="9">
        <v>6901</v>
      </c>
      <c r="DJ126" s="9">
        <v>22380</v>
      </c>
      <c r="DK126" s="9">
        <v>85283</v>
      </c>
      <c r="DL126" s="9">
        <v>31988</v>
      </c>
      <c r="DM126" s="9">
        <v>72093</v>
      </c>
      <c r="DN126" s="9">
        <v>43952</v>
      </c>
      <c r="DO126" s="9">
        <v>8241</v>
      </c>
      <c r="DP126" s="9">
        <v>39116</v>
      </c>
      <c r="DQ126" s="9">
        <v>7584</v>
      </c>
      <c r="DR126" s="9">
        <v>54427</v>
      </c>
      <c r="DS126" s="9">
        <v>26256</v>
      </c>
      <c r="DT126" s="9">
        <v>34535</v>
      </c>
      <c r="DU126" s="9">
        <v>8587</v>
      </c>
      <c r="DV126" s="9">
        <v>105645</v>
      </c>
      <c r="DW126" s="9">
        <v>9497</v>
      </c>
      <c r="DX126" s="9">
        <v>64167</v>
      </c>
      <c r="DY126" s="9">
        <v>24888</v>
      </c>
      <c r="DZ126" s="9">
        <v>37</v>
      </c>
      <c r="EA126" s="9">
        <f t="shared" si="336"/>
        <v>107893</v>
      </c>
      <c r="EB126" s="9">
        <f t="shared" si="337"/>
        <v>46700</v>
      </c>
      <c r="EC126" s="9">
        <f t="shared" si="338"/>
        <v>115218</v>
      </c>
      <c r="ED126" s="9">
        <f t="shared" si="339"/>
        <v>114232</v>
      </c>
      <c r="EE126" s="9">
        <f t="shared" si="340"/>
        <v>154934</v>
      </c>
      <c r="EF126" s="9">
        <f t="shared" si="341"/>
        <v>106830</v>
      </c>
      <c r="EG126" s="11">
        <f t="shared" si="342"/>
        <v>0.16706694105204806</v>
      </c>
      <c r="EH126" s="11">
        <f t="shared" si="343"/>
        <v>7.2312625908359615E-2</v>
      </c>
      <c r="EI126" s="11">
        <f t="shared" si="344"/>
        <v>0.17840933901304878</v>
      </c>
      <c r="EJ126" s="11">
        <f t="shared" si="345"/>
        <v>0.17688256708273525</v>
      </c>
      <c r="EK126" s="11">
        <f t="shared" si="346"/>
        <v>0.23990758849005972</v>
      </c>
      <c r="EL126" s="11">
        <f t="shared" si="347"/>
        <v>0.16542093845374856</v>
      </c>
      <c r="EM126" s="1">
        <v>1390627</v>
      </c>
      <c r="EN126" s="1">
        <v>822200</v>
      </c>
      <c r="EO126" s="14">
        <f t="shared" si="268"/>
        <v>0.59124409349164087</v>
      </c>
      <c r="EP126" s="9">
        <v>794699</v>
      </c>
      <c r="EQ126" s="9">
        <v>757439</v>
      </c>
      <c r="ER126" s="11">
        <f t="shared" si="218"/>
        <v>4.6885676211999766E-2</v>
      </c>
      <c r="ES126" s="9">
        <v>159620</v>
      </c>
      <c r="ET126" s="9">
        <v>1194517</v>
      </c>
      <c r="EU126" s="9">
        <v>147453</v>
      </c>
      <c r="EV126" s="9">
        <v>350636</v>
      </c>
      <c r="EW126" s="9">
        <v>369939</v>
      </c>
      <c r="EX126" s="9">
        <v>129748</v>
      </c>
      <c r="EY126" s="9">
        <v>196741</v>
      </c>
      <c r="EZ126" s="13">
        <f t="shared" si="269"/>
        <v>0.12344152490085951</v>
      </c>
      <c r="FA126" s="13">
        <f t="shared" si="270"/>
        <v>0.29353789021001792</v>
      </c>
      <c r="FB126" s="13">
        <f t="shared" si="271"/>
        <v>0.30969755976683461</v>
      </c>
      <c r="FC126" s="13">
        <f t="shared" si="272"/>
        <v>0.10861963454685032</v>
      </c>
      <c r="FD126" s="13">
        <f t="shared" si="273"/>
        <v>0.16470339057543759</v>
      </c>
      <c r="FE126" s="13">
        <f t="shared" si="274"/>
        <v>0.2733230251222879</v>
      </c>
      <c r="FF126" s="9">
        <v>64</v>
      </c>
      <c r="FG126" s="9">
        <v>41177</v>
      </c>
      <c r="FH126" s="9">
        <v>18854</v>
      </c>
      <c r="FI126" s="9">
        <v>13881</v>
      </c>
      <c r="FJ126" s="9">
        <v>1572</v>
      </c>
      <c r="FK126" s="9">
        <f t="shared" si="219"/>
        <v>41241</v>
      </c>
      <c r="FL126" s="9">
        <f t="shared" si="220"/>
        <v>32735</v>
      </c>
      <c r="FM126" s="9">
        <f t="shared" si="221"/>
        <v>1572</v>
      </c>
      <c r="FN126" s="9">
        <v>0</v>
      </c>
      <c r="FO126" s="9">
        <v>15557</v>
      </c>
      <c r="FP126" s="9">
        <v>0</v>
      </c>
      <c r="FQ126" s="9">
        <f t="shared" si="222"/>
        <v>-15557</v>
      </c>
      <c r="FR126" s="8">
        <v>790980</v>
      </c>
      <c r="FS126" s="8">
        <v>99591</v>
      </c>
      <c r="FT126" s="13">
        <f t="shared" si="275"/>
        <v>0.12590836683607676</v>
      </c>
      <c r="FU126" s="8">
        <v>691389</v>
      </c>
      <c r="FV126" s="8">
        <v>452651</v>
      </c>
      <c r="FW126" s="8">
        <v>238738</v>
      </c>
      <c r="FX126" s="13">
        <f t="shared" si="276"/>
        <v>0.65469800647681697</v>
      </c>
      <c r="FY126" s="13">
        <f t="shared" si="277"/>
        <v>0.34530199352318303</v>
      </c>
      <c r="FZ126" s="17">
        <v>69204</v>
      </c>
      <c r="GA126" s="17">
        <v>86540</v>
      </c>
      <c r="GB126" s="17">
        <v>168624</v>
      </c>
      <c r="GC126" s="17">
        <v>299064</v>
      </c>
      <c r="GD126" s="17">
        <v>167548</v>
      </c>
      <c r="GE126" s="13">
        <f t="shared" si="223"/>
        <v>8.7491466282333313E-2</v>
      </c>
      <c r="GF126" s="13">
        <f t="shared" si="224"/>
        <v>0.10940858175933652</v>
      </c>
      <c r="GG126" s="13">
        <f t="shared" si="225"/>
        <v>0.21318364560418721</v>
      </c>
      <c r="GH126" s="13">
        <f t="shared" si="226"/>
        <v>0.37809299855874989</v>
      </c>
      <c r="GI126" s="13">
        <f t="shared" si="227"/>
        <v>0.21182330779539305</v>
      </c>
      <c r="GJ126">
        <v>1956</v>
      </c>
      <c r="GK126" s="8">
        <v>600230</v>
      </c>
      <c r="GL126" s="8">
        <v>51021</v>
      </c>
      <c r="GM126" s="8">
        <v>58407</v>
      </c>
      <c r="GN126" s="8">
        <v>67567</v>
      </c>
      <c r="GO126" s="8">
        <v>13755</v>
      </c>
      <c r="GP126" s="13">
        <f t="shared" si="278"/>
        <v>0.75884346001163117</v>
      </c>
      <c r="GQ126" s="13">
        <f t="shared" si="279"/>
        <v>6.4503527269968899E-2</v>
      </c>
      <c r="GR126" s="13">
        <f t="shared" si="280"/>
        <v>7.3841310779033609E-2</v>
      </c>
      <c r="GS126" s="13">
        <f t="shared" si="281"/>
        <v>8.5421881716351872E-2</v>
      </c>
      <c r="GT126" s="13">
        <f t="shared" si="282"/>
        <v>1.7389820223014489E-2</v>
      </c>
      <c r="GU126" s="21">
        <v>159271.19815165701</v>
      </c>
      <c r="GV126" s="21">
        <f>GU126*VLOOKUP(H126,'R-CPI-U-RS'!$A$44:$O$54,15,FALSE)</f>
        <v>170713.62490183397</v>
      </c>
      <c r="GW126" s="9">
        <v>694</v>
      </c>
      <c r="GX126" s="9">
        <v>26</v>
      </c>
      <c r="GY126" s="9">
        <v>104</v>
      </c>
      <c r="GZ126" s="9">
        <v>1557</v>
      </c>
      <c r="HA126" s="9">
        <f t="shared" si="228"/>
        <v>1687</v>
      </c>
      <c r="HB126" s="8">
        <v>106882</v>
      </c>
      <c r="HC126" s="8">
        <v>233791</v>
      </c>
      <c r="HD126" s="8">
        <v>184981</v>
      </c>
      <c r="HE126" s="8">
        <v>150517</v>
      </c>
      <c r="HF126" s="8">
        <v>15218</v>
      </c>
      <c r="HG126" s="13">
        <f t="shared" si="283"/>
        <v>0.15459025237601409</v>
      </c>
      <c r="HH126" s="13">
        <f t="shared" si="332"/>
        <v>0.3381468319571182</v>
      </c>
      <c r="HI126" s="13">
        <f t="shared" si="333"/>
        <v>0.26754981638411951</v>
      </c>
      <c r="HJ126" s="13">
        <f t="shared" si="334"/>
        <v>0.21770233544357806</v>
      </c>
      <c r="HK126" s="13">
        <f t="shared" si="335"/>
        <v>2.2010763839170135E-2</v>
      </c>
      <c r="HL126" s="5">
        <v>995</v>
      </c>
      <c r="HM126" s="5">
        <f>HL126*VLOOKUP(H126,'R-CPI-U-RS'!$A$44:$O$54,15,FALSE)</f>
        <v>1066.4831981460022</v>
      </c>
      <c r="HN126" s="17">
        <v>96740</v>
      </c>
      <c r="HO126" s="17">
        <v>163028</v>
      </c>
      <c r="HP126" s="17">
        <v>80918</v>
      </c>
      <c r="HQ126" s="17">
        <v>33869</v>
      </c>
      <c r="HR126" s="17">
        <v>71621</v>
      </c>
      <c r="HS126" s="17">
        <v>6475</v>
      </c>
      <c r="HT126" s="13">
        <f t="shared" si="284"/>
        <v>0.21371873695186799</v>
      </c>
      <c r="HU126" s="13">
        <f t="shared" si="285"/>
        <v>0.36016268604288953</v>
      </c>
      <c r="HV126" s="13">
        <f t="shared" si="286"/>
        <v>0.17876465533048641</v>
      </c>
      <c r="HW126" s="13">
        <f t="shared" si="287"/>
        <v>7.4823650008505452E-2</v>
      </c>
      <c r="HX126" s="13">
        <f t="shared" si="288"/>
        <v>0.15822565287605683</v>
      </c>
      <c r="HY126" s="13">
        <f t="shared" si="289"/>
        <v>1.430461879019377E-2</v>
      </c>
      <c r="HZ126" s="13">
        <v>0.17399999999999999</v>
      </c>
      <c r="IA126" s="17">
        <v>8241</v>
      </c>
      <c r="IB126" s="17">
        <v>39222</v>
      </c>
      <c r="IC126" s="17">
        <v>45834</v>
      </c>
      <c r="ID126" s="17">
        <v>34568</v>
      </c>
      <c r="IE126" s="17">
        <v>86094</v>
      </c>
      <c r="IF126" s="17">
        <v>24779</v>
      </c>
      <c r="IG126" s="13">
        <f t="shared" si="290"/>
        <v>3.4519012473925394E-2</v>
      </c>
      <c r="IH126" s="13">
        <f t="shared" si="291"/>
        <v>0.16428888572409922</v>
      </c>
      <c r="II126" s="13">
        <f t="shared" si="292"/>
        <v>0.19198451859360471</v>
      </c>
      <c r="IJ126" s="13">
        <f t="shared" si="293"/>
        <v>0.14479471219495849</v>
      </c>
      <c r="IK126" s="13">
        <f t="shared" si="294"/>
        <v>0.36062126682807094</v>
      </c>
      <c r="IL126" s="13">
        <f t="shared" si="295"/>
        <v>0.10379160418534125</v>
      </c>
      <c r="IM126" s="13">
        <v>0.33299999999999996</v>
      </c>
      <c r="IN126" s="17">
        <v>781926</v>
      </c>
      <c r="IO126" s="17">
        <v>576061</v>
      </c>
      <c r="IP126" s="17">
        <v>60960</v>
      </c>
      <c r="IQ126" s="17">
        <v>11844</v>
      </c>
      <c r="IR126" s="17">
        <v>12598</v>
      </c>
      <c r="IS126" s="17">
        <v>15087</v>
      </c>
      <c r="IT126" s="17">
        <v>105376</v>
      </c>
      <c r="IU126" s="13">
        <f t="shared" si="296"/>
        <v>0.7367206103902415</v>
      </c>
      <c r="IV126" s="13">
        <f t="shared" si="297"/>
        <v>7.7961341610331414E-2</v>
      </c>
      <c r="IW126" s="13">
        <f t="shared" si="298"/>
        <v>1.5147213419172658E-2</v>
      </c>
      <c r="IX126" s="13">
        <f t="shared" si="299"/>
        <v>1.6111499042108846E-2</v>
      </c>
      <c r="IY126" s="13">
        <f t="shared" si="300"/>
        <v>1.9294664712517551E-2</v>
      </c>
      <c r="IZ126" s="13">
        <f t="shared" si="301"/>
        <v>0.13476467082562801</v>
      </c>
      <c r="JA126" s="17">
        <v>781926</v>
      </c>
      <c r="JB126" s="17">
        <v>576061</v>
      </c>
      <c r="JC126" s="17">
        <v>60960</v>
      </c>
      <c r="JD126" s="17">
        <v>11844</v>
      </c>
      <c r="JE126" s="17">
        <v>14725</v>
      </c>
      <c r="JF126" s="17">
        <v>12960</v>
      </c>
      <c r="JG126" s="17">
        <v>105376</v>
      </c>
      <c r="JH126" s="13">
        <f t="shared" si="229"/>
        <v>0.7367206103902415</v>
      </c>
      <c r="JI126" s="13">
        <f t="shared" si="230"/>
        <v>7.7961341610331414E-2</v>
      </c>
      <c r="JJ126" s="13">
        <f t="shared" si="231"/>
        <v>1.5147213419172658E-2</v>
      </c>
      <c r="JK126" s="13">
        <f t="shared" si="232"/>
        <v>1.8831705302036254E-2</v>
      </c>
      <c r="JL126" s="13">
        <f t="shared" si="233"/>
        <v>1.6574458452590143E-2</v>
      </c>
      <c r="JM126" s="13">
        <f t="shared" si="234"/>
        <v>0.13476467082562801</v>
      </c>
      <c r="JN126" s="1">
        <v>216</v>
      </c>
      <c r="JO126" s="1">
        <v>120</v>
      </c>
      <c r="JP126" s="1">
        <v>30</v>
      </c>
      <c r="JQ126" s="1">
        <v>52</v>
      </c>
      <c r="JR126" s="1">
        <v>13</v>
      </c>
      <c r="JS126" s="1">
        <v>1</v>
      </c>
      <c r="JT126" s="11">
        <f t="shared" si="235"/>
        <v>0.55555555555555558</v>
      </c>
      <c r="JU126" s="11">
        <f t="shared" si="236"/>
        <v>0.1388888888888889</v>
      </c>
      <c r="JV126" s="11">
        <f t="shared" si="237"/>
        <v>0.24074074074074073</v>
      </c>
      <c r="JW126" s="11">
        <f t="shared" si="238"/>
        <v>6.0185185185185182E-2</v>
      </c>
      <c r="JX126" s="11">
        <f t="shared" si="239"/>
        <v>4.6296296296296294E-3</v>
      </c>
      <c r="JY126" s="29">
        <f>(JN126/J126)*100000</f>
        <v>12.251767005424242</v>
      </c>
      <c r="JZ126" s="9">
        <v>8571877</v>
      </c>
      <c r="KA126" s="9">
        <v>0</v>
      </c>
      <c r="KB126" s="9">
        <v>240580</v>
      </c>
      <c r="KC126" s="9"/>
      <c r="KD126" s="9"/>
      <c r="KE126" s="9"/>
      <c r="KF126" s="9"/>
      <c r="KG126" s="9"/>
      <c r="KH126" s="9">
        <f t="shared" si="240"/>
        <v>0</v>
      </c>
      <c r="KI126" s="9">
        <f t="shared" si="241"/>
        <v>240580</v>
      </c>
      <c r="KJ126" s="9">
        <f t="shared" si="242"/>
        <v>8812457</v>
      </c>
      <c r="KK126" t="e">
        <v>#N/A</v>
      </c>
      <c r="KL126" s="8" t="e">
        <v>#N/A</v>
      </c>
      <c r="KM126" s="8" t="e">
        <v>#N/A</v>
      </c>
      <c r="KN126" s="8" t="e">
        <v>#N/A</v>
      </c>
      <c r="KO126" s="8">
        <v>636701</v>
      </c>
      <c r="KP126" s="8">
        <v>156203</v>
      </c>
      <c r="KQ126" s="8">
        <v>267213</v>
      </c>
      <c r="KR126" s="8">
        <v>180370</v>
      </c>
      <c r="KS126" s="8">
        <v>32915</v>
      </c>
      <c r="KT126" s="13">
        <f t="shared" si="302"/>
        <v>0.24533179624344864</v>
      </c>
      <c r="KU126" s="13">
        <f t="shared" si="303"/>
        <v>0.41968365056753482</v>
      </c>
      <c r="KV126" s="13">
        <f t="shared" si="304"/>
        <v>0.28328838811310175</v>
      </c>
      <c r="KW126" s="13">
        <f t="shared" si="305"/>
        <v>5.1696165075914756E-2</v>
      </c>
      <c r="KX126" s="17">
        <v>15757070</v>
      </c>
      <c r="KY126" s="15">
        <f t="shared" si="306"/>
        <v>24.747990029857029</v>
      </c>
      <c r="KZ126" s="8">
        <v>739579</v>
      </c>
      <c r="LA126" s="8">
        <v>35105</v>
      </c>
      <c r="LB126" s="8">
        <v>203843</v>
      </c>
      <c r="LC126" s="8">
        <v>304028</v>
      </c>
      <c r="LD126" s="8">
        <v>127324</v>
      </c>
      <c r="LE126" s="8">
        <v>69279</v>
      </c>
      <c r="LF126" s="13">
        <f t="shared" si="307"/>
        <v>4.7466193604739991E-2</v>
      </c>
      <c r="LG126" s="13">
        <f t="shared" si="308"/>
        <v>0.27562031912750362</v>
      </c>
      <c r="LH126" s="13">
        <f t="shared" si="309"/>
        <v>0.41108252127223732</v>
      </c>
      <c r="LI126" s="13">
        <f t="shared" si="310"/>
        <v>0.17215740306309402</v>
      </c>
      <c r="LJ126" s="13">
        <f t="shared" si="311"/>
        <v>9.367356293242507E-2</v>
      </c>
      <c r="LK126" s="17" t="e">
        <v>#N/A</v>
      </c>
      <c r="LL126" s="17" t="e">
        <v>#N/A</v>
      </c>
      <c r="LM126" s="13" t="e">
        <f t="shared" si="348"/>
        <v>#N/A</v>
      </c>
      <c r="LN126" s="27" t="e">
        <v>#N/A</v>
      </c>
      <c r="LO126" s="27" t="e">
        <v>#N/A</v>
      </c>
      <c r="LP126" s="27" t="e">
        <v>#N/A</v>
      </c>
      <c r="LQ126" s="27" t="e">
        <v>#N/A</v>
      </c>
      <c r="LR126" s="27" t="e">
        <v>#N/A</v>
      </c>
      <c r="LS126" s="11" t="e">
        <f t="shared" si="312"/>
        <v>#N/A</v>
      </c>
      <c r="LT126" s="11" t="e">
        <f t="shared" si="313"/>
        <v>#N/A</v>
      </c>
      <c r="LU126" s="11" t="e">
        <f t="shared" si="314"/>
        <v>#N/A</v>
      </c>
      <c r="LV126" s="11" t="e">
        <f t="shared" si="315"/>
        <v>#N/A</v>
      </c>
      <c r="LW126" s="11" t="e">
        <f t="shared" si="316"/>
        <v>#N/A</v>
      </c>
      <c r="LX126" s="25" t="e">
        <v>#N/A</v>
      </c>
      <c r="LY126" s="25" t="e">
        <v>#N/A</v>
      </c>
      <c r="LZ126" s="25" t="e">
        <v>#N/A</v>
      </c>
      <c r="MA126" s="25" t="e">
        <v>#N/A</v>
      </c>
      <c r="MB126" s="22" t="e">
        <v>#N/A</v>
      </c>
      <c r="MC126" s="22" t="e">
        <v>#N/A</v>
      </c>
      <c r="MD126" s="1">
        <v>343</v>
      </c>
      <c r="ME126" s="1">
        <v>333</v>
      </c>
      <c r="MF126" s="1">
        <v>9</v>
      </c>
      <c r="MG126" s="1">
        <v>1</v>
      </c>
      <c r="MH126" s="1">
        <v>0</v>
      </c>
      <c r="MI126" s="1">
        <v>0</v>
      </c>
      <c r="MJ126" s="11">
        <f t="shared" si="243"/>
        <v>0.9708454810495627</v>
      </c>
      <c r="MK126" s="11">
        <f t="shared" si="244"/>
        <v>2.6239067055393587E-2</v>
      </c>
      <c r="ML126" s="11">
        <f t="shared" si="245"/>
        <v>2.9154518950437317E-3</v>
      </c>
      <c r="MM126" s="11">
        <f t="shared" si="246"/>
        <v>0</v>
      </c>
      <c r="MN126" s="11">
        <f t="shared" si="247"/>
        <v>0</v>
      </c>
      <c r="MO126" s="26" t="e">
        <v>#N/A</v>
      </c>
      <c r="MP126" s="26" t="e">
        <v>#N/A</v>
      </c>
      <c r="MQ126" s="26" t="e">
        <v>#N/A</v>
      </c>
      <c r="MR126" s="26" t="e">
        <v>#N/A</v>
      </c>
      <c r="MS126" s="9">
        <v>1584569.93615697</v>
      </c>
      <c r="MT126" s="9">
        <v>8369.19</v>
      </c>
      <c r="MU126" s="9">
        <v>2522555.2294231802</v>
      </c>
      <c r="MV126" s="9">
        <v>10952574.881304</v>
      </c>
      <c r="MW126" s="9">
        <v>15068069.2368841</v>
      </c>
      <c r="MX126" s="13">
        <v>7.2999999999999995E-2</v>
      </c>
      <c r="MY126" s="13">
        <v>0.125</v>
      </c>
      <c r="MZ126" s="13">
        <v>0.184</v>
      </c>
      <c r="NA126" s="13">
        <v>0.13100000000000001</v>
      </c>
      <c r="NB126" s="13">
        <v>0.36700000000000005</v>
      </c>
      <c r="NC126" s="8">
        <v>3532</v>
      </c>
      <c r="ND126" s="8">
        <v>6811</v>
      </c>
      <c r="NE126" s="8">
        <v>1398</v>
      </c>
      <c r="NF126" s="8">
        <v>2128</v>
      </c>
      <c r="NG126" s="8">
        <v>6347</v>
      </c>
      <c r="NH126" s="38">
        <f t="shared" si="248"/>
        <v>0.17471309853581321</v>
      </c>
      <c r="NI126" s="38">
        <f t="shared" si="249"/>
        <v>0.3369113573407202</v>
      </c>
      <c r="NJ126" s="38">
        <f t="shared" si="250"/>
        <v>6.9153146022952111E-2</v>
      </c>
      <c r="NK126" s="38">
        <f t="shared" si="251"/>
        <v>0.10526315789473684</v>
      </c>
      <c r="NL126" s="38">
        <f t="shared" si="252"/>
        <v>0.31395924020577759</v>
      </c>
      <c r="NM126" s="8">
        <v>1747249</v>
      </c>
      <c r="NN126" s="8">
        <v>278457</v>
      </c>
      <c r="NO126" s="11">
        <f t="shared" si="253"/>
        <v>0.15936881348909057</v>
      </c>
      <c r="NP126" s="13">
        <v>0.23300000000000001</v>
      </c>
      <c r="NQ126" s="13">
        <v>0.252</v>
      </c>
      <c r="NR126" s="13" t="e">
        <v>#N/A</v>
      </c>
      <c r="NS126" s="9">
        <v>1245</v>
      </c>
      <c r="NT126" s="39">
        <v>70.148119999999992</v>
      </c>
      <c r="NU126" s="8">
        <v>5880</v>
      </c>
      <c r="NV126" s="16">
        <v>331.30194999999998</v>
      </c>
      <c r="NW126" s="8" t="e">
        <v>#N/A</v>
      </c>
      <c r="NX126" s="25" t="e">
        <v>#N/A</v>
      </c>
      <c r="NY126" s="39">
        <v>72.937655590000006</v>
      </c>
    </row>
    <row r="127" spans="1:389" x14ac:dyDescent="0.25">
      <c r="A127" s="3" t="s">
        <v>55</v>
      </c>
      <c r="B127" s="3" t="s">
        <v>13</v>
      </c>
      <c r="C127" s="3" t="s">
        <v>86</v>
      </c>
      <c r="D127" s="3" t="s">
        <v>102</v>
      </c>
      <c r="E127" s="3" t="s">
        <v>34</v>
      </c>
      <c r="F127" s="3" t="s">
        <v>35</v>
      </c>
      <c r="G127" s="3">
        <v>26163</v>
      </c>
      <c r="H127" s="3">
        <v>2023</v>
      </c>
      <c r="I127" s="3" t="str">
        <f t="shared" si="216"/>
        <v>Sum of 2023</v>
      </c>
      <c r="J127" s="8">
        <v>1762371</v>
      </c>
      <c r="K127" s="8">
        <v>1751169</v>
      </c>
      <c r="L127" s="8">
        <v>411480</v>
      </c>
      <c r="M127" s="8">
        <v>395424</v>
      </c>
      <c r="N127" s="8">
        <v>644618</v>
      </c>
      <c r="O127" s="8">
        <v>299647</v>
      </c>
      <c r="P127" s="13">
        <f t="shared" si="254"/>
        <v>0.23497446562838881</v>
      </c>
      <c r="Q127" s="13">
        <f t="shared" si="255"/>
        <v>0.22580573319879463</v>
      </c>
      <c r="R127" s="13">
        <f t="shared" si="256"/>
        <v>0.36810724721600258</v>
      </c>
      <c r="S127" s="13">
        <f t="shared" si="257"/>
        <v>0.17111255395681399</v>
      </c>
      <c r="T127" s="15">
        <v>38.1</v>
      </c>
      <c r="U127" s="15">
        <v>36.700000000000003</v>
      </c>
      <c r="V127" s="15">
        <v>39.5</v>
      </c>
      <c r="W127" s="17">
        <v>838428</v>
      </c>
      <c r="X127" s="17">
        <v>637490</v>
      </c>
      <c r="Y127" s="17">
        <v>65070</v>
      </c>
      <c r="Z127" s="17">
        <v>10095</v>
      </c>
      <c r="AA127" s="17">
        <v>77562</v>
      </c>
      <c r="AB127" s="17">
        <v>122524</v>
      </c>
      <c r="AC127" s="17">
        <v>912741</v>
      </c>
      <c r="AD127" s="13">
        <f t="shared" si="349"/>
        <v>0.47878188798454063</v>
      </c>
      <c r="AE127" s="13">
        <f t="shared" si="350"/>
        <v>0.36403682340196747</v>
      </c>
      <c r="AF127" s="13">
        <f t="shared" si="351"/>
        <v>3.7158035575092979E-2</v>
      </c>
      <c r="AG127" s="13">
        <f t="shared" si="352"/>
        <v>5.7647205952138254E-3</v>
      </c>
      <c r="AH127" s="13">
        <f t="shared" si="353"/>
        <v>4.4291556097669611E-2</v>
      </c>
      <c r="AI127" s="13">
        <f t="shared" si="354"/>
        <v>6.9966976345515478E-2</v>
      </c>
      <c r="AJ127" s="13">
        <f t="shared" si="355"/>
        <v>0.52121811201545942</v>
      </c>
      <c r="AK127" s="17">
        <v>696332</v>
      </c>
      <c r="AL127" s="17">
        <v>252657</v>
      </c>
      <c r="AM127" s="17">
        <v>207971</v>
      </c>
      <c r="AN127" s="17">
        <v>101621</v>
      </c>
      <c r="AO127" s="17">
        <v>134083</v>
      </c>
      <c r="AP127" s="13">
        <f t="shared" si="258"/>
        <v>0.36283985225438442</v>
      </c>
      <c r="AQ127" s="13">
        <f t="shared" si="317"/>
        <v>0.29866644072080561</v>
      </c>
      <c r="AR127" s="13">
        <f t="shared" si="318"/>
        <v>0.145937570009708</v>
      </c>
      <c r="AS127" s="13">
        <f t="shared" si="319"/>
        <v>0.19255613701510199</v>
      </c>
      <c r="AT127" s="19">
        <v>2.4900000000000002</v>
      </c>
      <c r="AU127" s="17">
        <v>1644073</v>
      </c>
      <c r="AV127" s="17">
        <v>1375990</v>
      </c>
      <c r="AW127" s="17">
        <v>72699</v>
      </c>
      <c r="AX127" s="17">
        <v>63046</v>
      </c>
      <c r="AY127" s="17">
        <v>19300</v>
      </c>
      <c r="AZ127" s="17">
        <v>113038</v>
      </c>
      <c r="BA127" s="13">
        <f t="shared" si="320"/>
        <v>0.83693972226294089</v>
      </c>
      <c r="BB127" s="13">
        <f t="shared" si="321"/>
        <v>4.4218839431095822E-2</v>
      </c>
      <c r="BC127" s="13">
        <f t="shared" si="322"/>
        <v>3.8347445642620492E-2</v>
      </c>
      <c r="BD127" s="13">
        <f t="shared" si="323"/>
        <v>1.173913810396497E-2</v>
      </c>
      <c r="BE127" s="13">
        <f t="shared" si="324"/>
        <v>6.875485455937784E-2</v>
      </c>
      <c r="BF127" s="13">
        <f t="shared" si="210"/>
        <v>0.16306027773705911</v>
      </c>
      <c r="BG127" s="17">
        <v>1731271</v>
      </c>
      <c r="BH127" s="17">
        <v>1556715</v>
      </c>
      <c r="BI127" s="17">
        <v>113062</v>
      </c>
      <c r="BJ127" s="17">
        <v>32131</v>
      </c>
      <c r="BK127" s="17">
        <v>15314</v>
      </c>
      <c r="BL127" s="17">
        <v>14049</v>
      </c>
      <c r="BM127" s="13">
        <f t="shared" si="259"/>
        <v>0.89917465261071206</v>
      </c>
      <c r="BN127" s="13">
        <f t="shared" si="325"/>
        <v>6.5305778240379461E-2</v>
      </c>
      <c r="BO127" s="13">
        <f t="shared" si="326"/>
        <v>1.8559197260278722E-2</v>
      </c>
      <c r="BP127" s="13">
        <f t="shared" si="327"/>
        <v>8.8455244730605426E-3</v>
      </c>
      <c r="BQ127" s="13">
        <f t="shared" si="328"/>
        <v>8.1148474155692558E-3</v>
      </c>
      <c r="BR127" s="13">
        <f t="shared" si="217"/>
        <v>0.10082534738928799</v>
      </c>
      <c r="BS127" s="17">
        <v>1323151</v>
      </c>
      <c r="BT127" s="17">
        <v>222776</v>
      </c>
      <c r="BU127" s="17">
        <v>18696</v>
      </c>
      <c r="BV127" s="17">
        <v>186546</v>
      </c>
      <c r="BW127" s="13">
        <f t="shared" si="260"/>
        <v>0.7555815572340534</v>
      </c>
      <c r="BX127" s="13">
        <f t="shared" si="329"/>
        <v>0.12721559141350722</v>
      </c>
      <c r="BY127" s="13">
        <f t="shared" si="330"/>
        <v>1.0676296805162723E-2</v>
      </c>
      <c r="BZ127" s="13">
        <f t="shared" si="331"/>
        <v>0.10652655454727671</v>
      </c>
      <c r="CA127" s="13">
        <f t="shared" si="261"/>
        <v>0.24441844276594665</v>
      </c>
      <c r="CB127" s="8">
        <v>1734739</v>
      </c>
      <c r="CC127" s="8">
        <v>355646</v>
      </c>
      <c r="CD127" s="13">
        <f t="shared" si="262"/>
        <v>0.20501412604432137</v>
      </c>
      <c r="CE127" s="8">
        <v>407133</v>
      </c>
      <c r="CF127" s="8">
        <v>120424</v>
      </c>
      <c r="CG127" s="13">
        <f t="shared" si="263"/>
        <v>0.29578540673440867</v>
      </c>
      <c r="CH127" s="5">
        <v>57281</v>
      </c>
      <c r="CI127" s="5">
        <f>CH127*VLOOKUP(H127,'R-CPI-U-RS'!$A$44:$O$54,15,FALSE)</f>
        <v>58963.860449588239</v>
      </c>
      <c r="CJ127" s="5">
        <v>122106368</v>
      </c>
      <c r="CK127" s="5">
        <v>102394962</v>
      </c>
      <c r="CL127" s="9">
        <v>33699</v>
      </c>
      <c r="CM127" s="9">
        <v>18238</v>
      </c>
      <c r="CN127" s="9">
        <v>5923</v>
      </c>
      <c r="CO127" s="9">
        <v>4254</v>
      </c>
      <c r="CP127" s="9">
        <v>3163</v>
      </c>
      <c r="CQ127" s="9">
        <v>1088</v>
      </c>
      <c r="CR127" s="9">
        <v>678</v>
      </c>
      <c r="CS127" s="9">
        <v>423</v>
      </c>
      <c r="CT127" s="20">
        <v>46634406000</v>
      </c>
      <c r="CU127" s="20">
        <f>CT127*VLOOKUP(H127,'R-CPI-U-RS'!$A$44:$P$54,16,FALSE)</f>
        <v>46634406000</v>
      </c>
      <c r="CV127" s="9" t="e">
        <v>#N/A</v>
      </c>
      <c r="CW127" s="9">
        <v>1412936</v>
      </c>
      <c r="CX127" s="9">
        <v>198924</v>
      </c>
      <c r="CY127" s="9">
        <v>71741</v>
      </c>
      <c r="CZ127" s="9">
        <v>49525</v>
      </c>
      <c r="DA127" s="11">
        <f t="shared" si="264"/>
        <v>0.81525290140474493</v>
      </c>
      <c r="DB127" s="11">
        <f t="shared" si="265"/>
        <v>0.114777575317663</v>
      </c>
      <c r="DC127" s="11">
        <f t="shared" si="266"/>
        <v>4.1393989819551495E-2</v>
      </c>
      <c r="DD127" s="11">
        <f t="shared" si="267"/>
        <v>2.8575533458040557E-2</v>
      </c>
      <c r="DE127" s="9">
        <v>665558</v>
      </c>
      <c r="DF127" s="9">
        <v>777298</v>
      </c>
      <c r="DG127" s="9">
        <v>103</v>
      </c>
      <c r="DH127" s="9">
        <v>150</v>
      </c>
      <c r="DI127" s="9">
        <v>6903</v>
      </c>
      <c r="DJ127" s="9">
        <v>22941</v>
      </c>
      <c r="DK127" s="9">
        <v>89524</v>
      </c>
      <c r="DL127" s="9">
        <v>28905</v>
      </c>
      <c r="DM127" s="9">
        <v>70575</v>
      </c>
      <c r="DN127" s="9">
        <v>49950</v>
      </c>
      <c r="DO127" s="9">
        <v>8551</v>
      </c>
      <c r="DP127" s="9">
        <v>33101</v>
      </c>
      <c r="DQ127" s="9">
        <v>7615</v>
      </c>
      <c r="DR127" s="9">
        <v>60145</v>
      </c>
      <c r="DS127" s="9">
        <v>28388</v>
      </c>
      <c r="DT127" s="9">
        <v>34108</v>
      </c>
      <c r="DU127" s="9">
        <v>10452</v>
      </c>
      <c r="DV127" s="9">
        <v>107987</v>
      </c>
      <c r="DW127" s="9">
        <v>11045</v>
      </c>
      <c r="DX127" s="9">
        <v>69266</v>
      </c>
      <c r="DY127" s="9">
        <v>25810</v>
      </c>
      <c r="DZ127" s="9">
        <v>39</v>
      </c>
      <c r="EA127" s="9">
        <f t="shared" si="336"/>
        <v>112718</v>
      </c>
      <c r="EB127" s="9">
        <f t="shared" si="337"/>
        <v>40716</v>
      </c>
      <c r="EC127" s="9">
        <f t="shared" si="338"/>
        <v>122641</v>
      </c>
      <c r="ED127" s="9">
        <f t="shared" si="339"/>
        <v>118439</v>
      </c>
      <c r="EE127" s="9">
        <f t="shared" si="340"/>
        <v>156333</v>
      </c>
      <c r="EF127" s="9">
        <f t="shared" si="341"/>
        <v>114711</v>
      </c>
      <c r="EG127" s="11">
        <f t="shared" si="342"/>
        <v>0.16935864342401413</v>
      </c>
      <c r="EH127" s="11">
        <f t="shared" si="343"/>
        <v>6.1175735247716953E-2</v>
      </c>
      <c r="EI127" s="11">
        <f t="shared" si="344"/>
        <v>0.18426793758019586</v>
      </c>
      <c r="EJ127" s="11">
        <f t="shared" si="345"/>
        <v>0.17795443823077778</v>
      </c>
      <c r="EK127" s="11">
        <f t="shared" si="346"/>
        <v>0.23489012227334058</v>
      </c>
      <c r="EL127" s="11">
        <f t="shared" si="347"/>
        <v>0.17235312324395469</v>
      </c>
      <c r="EM127" s="1">
        <v>1388089</v>
      </c>
      <c r="EN127" s="1">
        <v>830589</v>
      </c>
      <c r="EO127" s="14">
        <f t="shared" si="268"/>
        <v>0.59836869249738311</v>
      </c>
      <c r="EP127" s="9">
        <v>812311</v>
      </c>
      <c r="EQ127" s="9">
        <v>777298</v>
      </c>
      <c r="ER127" s="11">
        <f t="shared" si="218"/>
        <v>4.3102949486095846E-2</v>
      </c>
      <c r="ES127" s="9">
        <v>159805</v>
      </c>
      <c r="ET127" s="9">
        <v>1195048</v>
      </c>
      <c r="EU127" s="9">
        <v>144963</v>
      </c>
      <c r="EV127" s="9">
        <v>348839</v>
      </c>
      <c r="EW127" s="9">
        <v>377142</v>
      </c>
      <c r="EX127" s="9">
        <v>126062</v>
      </c>
      <c r="EY127" s="9">
        <v>198042</v>
      </c>
      <c r="EZ127" s="13">
        <f t="shared" si="269"/>
        <v>0.12130307736593007</v>
      </c>
      <c r="FA127" s="13">
        <f t="shared" si="270"/>
        <v>0.29190375616711628</v>
      </c>
      <c r="FB127" s="13">
        <f t="shared" si="271"/>
        <v>0.31558732368909032</v>
      </c>
      <c r="FC127" s="13">
        <f t="shared" si="272"/>
        <v>0.10548697625534706</v>
      </c>
      <c r="FD127" s="13">
        <f t="shared" si="273"/>
        <v>0.16571886652251624</v>
      </c>
      <c r="FE127" s="13">
        <f t="shared" si="274"/>
        <v>0.2712058427778633</v>
      </c>
      <c r="FF127" s="9">
        <v>63</v>
      </c>
      <c r="FG127" s="9">
        <v>40986</v>
      </c>
      <c r="FH127" s="9">
        <v>18835</v>
      </c>
      <c r="FI127" s="9">
        <v>14649</v>
      </c>
      <c r="FJ127" s="9">
        <v>1752</v>
      </c>
      <c r="FK127" s="9">
        <f t="shared" si="219"/>
        <v>41049</v>
      </c>
      <c r="FL127" s="9">
        <f t="shared" si="220"/>
        <v>33484</v>
      </c>
      <c r="FM127" s="9">
        <f t="shared" si="221"/>
        <v>1752</v>
      </c>
      <c r="FN127" s="9">
        <v>0</v>
      </c>
      <c r="FO127" s="9">
        <v>15801</v>
      </c>
      <c r="FP127" s="9">
        <v>0</v>
      </c>
      <c r="FQ127" s="9">
        <f t="shared" si="222"/>
        <v>-15801</v>
      </c>
      <c r="FR127" s="8">
        <v>803765</v>
      </c>
      <c r="FS127" s="8">
        <v>107433</v>
      </c>
      <c r="FT127" s="13">
        <f t="shared" si="275"/>
        <v>0.13366220226061101</v>
      </c>
      <c r="FU127" s="8">
        <v>696332</v>
      </c>
      <c r="FV127" s="8">
        <v>461095</v>
      </c>
      <c r="FW127" s="8">
        <v>235237</v>
      </c>
      <c r="FX127" s="13">
        <f t="shared" si="276"/>
        <v>0.66217695007553867</v>
      </c>
      <c r="FY127" s="13">
        <f t="shared" si="277"/>
        <v>0.33782304992446133</v>
      </c>
      <c r="FZ127" s="17">
        <v>68525</v>
      </c>
      <c r="GA127" s="17">
        <v>85853</v>
      </c>
      <c r="GB127" s="17">
        <v>172954</v>
      </c>
      <c r="GC127" s="17">
        <v>306161</v>
      </c>
      <c r="GD127" s="17">
        <v>170272</v>
      </c>
      <c r="GE127" s="13">
        <f t="shared" si="223"/>
        <v>8.5255018568860308E-2</v>
      </c>
      <c r="GF127" s="13">
        <f t="shared" si="224"/>
        <v>0.10681355868941793</v>
      </c>
      <c r="GG127" s="13">
        <f t="shared" si="225"/>
        <v>0.21517981001909761</v>
      </c>
      <c r="GH127" s="13">
        <f t="shared" si="226"/>
        <v>0.38090859890639678</v>
      </c>
      <c r="GI127" s="13">
        <f t="shared" si="227"/>
        <v>0.21184301381622739</v>
      </c>
      <c r="GJ127">
        <v>1956</v>
      </c>
      <c r="GK127" s="8">
        <v>606342</v>
      </c>
      <c r="GL127" s="8">
        <v>48359</v>
      </c>
      <c r="GM127" s="8">
        <v>63873</v>
      </c>
      <c r="GN127" s="8">
        <v>71971</v>
      </c>
      <c r="GO127" s="8">
        <v>13220</v>
      </c>
      <c r="GP127" s="13">
        <f t="shared" si="278"/>
        <v>0.75437721224487253</v>
      </c>
      <c r="GQ127" s="13">
        <f t="shared" si="279"/>
        <v>6.016559566539971E-2</v>
      </c>
      <c r="GR127" s="13">
        <f t="shared" si="280"/>
        <v>7.9467257220705051E-2</v>
      </c>
      <c r="GS127" s="13">
        <f t="shared" si="281"/>
        <v>8.9542341355993357E-2</v>
      </c>
      <c r="GT127" s="13">
        <f t="shared" si="282"/>
        <v>1.6447593513029306E-2</v>
      </c>
      <c r="GU127" s="21">
        <v>156605.76991820501</v>
      </c>
      <c r="GV127" s="21">
        <f>GU127*VLOOKUP(H127,'R-CPI-U-RS'!$A$44:$O$54,15,FALSE)</f>
        <v>161206.69616552372</v>
      </c>
      <c r="GW127" s="9">
        <v>956</v>
      </c>
      <c r="GX127" s="9">
        <v>178</v>
      </c>
      <c r="GY127" s="9">
        <v>52</v>
      </c>
      <c r="GZ127" s="9">
        <v>718</v>
      </c>
      <c r="HA127" s="9">
        <f t="shared" si="228"/>
        <v>948</v>
      </c>
      <c r="HB127" s="8">
        <v>102832</v>
      </c>
      <c r="HC127" s="8">
        <v>227348</v>
      </c>
      <c r="HD127" s="8">
        <v>182230</v>
      </c>
      <c r="HE127" s="8">
        <v>169963</v>
      </c>
      <c r="HF127" s="8">
        <v>13959</v>
      </c>
      <c r="HG127" s="13">
        <f t="shared" si="283"/>
        <v>0.14767668296157579</v>
      </c>
      <c r="HH127" s="13">
        <f t="shared" si="332"/>
        <v>0.32649368404726481</v>
      </c>
      <c r="HI127" s="13">
        <f t="shared" si="333"/>
        <v>0.26169987879344908</v>
      </c>
      <c r="HJ127" s="13">
        <f t="shared" si="334"/>
        <v>0.24408328211255551</v>
      </c>
      <c r="HK127" s="13">
        <f t="shared" si="335"/>
        <v>2.0046472085154782E-2</v>
      </c>
      <c r="HL127" s="5">
        <v>1027</v>
      </c>
      <c r="HM127" s="5">
        <f>HL127*VLOOKUP(H127,'R-CPI-U-RS'!$A$44:$O$54,15,FALSE)</f>
        <v>1057.1722679724014</v>
      </c>
      <c r="HN127" s="17">
        <v>99343</v>
      </c>
      <c r="HO127" s="17">
        <v>164544</v>
      </c>
      <c r="HP127" s="17">
        <v>78644</v>
      </c>
      <c r="HQ127" s="17">
        <v>39075</v>
      </c>
      <c r="HR127" s="17">
        <v>71109</v>
      </c>
      <c r="HS127" s="17">
        <v>8380</v>
      </c>
      <c r="HT127" s="13">
        <f t="shared" si="284"/>
        <v>0.21545017837972652</v>
      </c>
      <c r="HU127" s="13">
        <f t="shared" si="285"/>
        <v>0.35685487806200455</v>
      </c>
      <c r="HV127" s="13">
        <f t="shared" si="286"/>
        <v>0.17055921230982768</v>
      </c>
      <c r="HW127" s="13">
        <f t="shared" si="287"/>
        <v>8.4743924787733543E-2</v>
      </c>
      <c r="HX127" s="13">
        <f t="shared" si="288"/>
        <v>0.15421767748511694</v>
      </c>
      <c r="HY127" s="13">
        <f t="shared" si="289"/>
        <v>1.8174128975590714E-2</v>
      </c>
      <c r="HZ127" s="13">
        <v>0.17499999999999999</v>
      </c>
      <c r="IA127" s="17">
        <v>9409</v>
      </c>
      <c r="IB127" s="17">
        <v>37132</v>
      </c>
      <c r="IC127" s="17">
        <v>48438</v>
      </c>
      <c r="ID127" s="17">
        <v>34184</v>
      </c>
      <c r="IE127" s="17">
        <v>81527</v>
      </c>
      <c r="IF127" s="17">
        <v>24547</v>
      </c>
      <c r="IG127" s="13">
        <f t="shared" si="290"/>
        <v>3.9997959504669757E-2</v>
      </c>
      <c r="IH127" s="13">
        <f t="shared" si="291"/>
        <v>0.15784931792192555</v>
      </c>
      <c r="II127" s="13">
        <f t="shared" si="292"/>
        <v>0.20591148501298689</v>
      </c>
      <c r="IJ127" s="13">
        <f t="shared" si="293"/>
        <v>0.14531727576869286</v>
      </c>
      <c r="IK127" s="13">
        <f t="shared" si="294"/>
        <v>0.34657388080956653</v>
      </c>
      <c r="IL127" s="13">
        <f t="shared" si="295"/>
        <v>0.10435008098215842</v>
      </c>
      <c r="IM127" s="13">
        <v>0.32500000000000001</v>
      </c>
      <c r="IN127" s="17">
        <v>794651</v>
      </c>
      <c r="IO127" s="17">
        <v>589273</v>
      </c>
      <c r="IP127" s="17">
        <v>76254</v>
      </c>
      <c r="IQ127" s="17">
        <v>11735</v>
      </c>
      <c r="IR127" s="17">
        <v>11259</v>
      </c>
      <c r="IS127" s="17">
        <v>13558</v>
      </c>
      <c r="IT127" s="17">
        <v>92572</v>
      </c>
      <c r="IU127" s="13">
        <f t="shared" si="296"/>
        <v>0.74154943490916136</v>
      </c>
      <c r="IV127" s="13">
        <f t="shared" si="297"/>
        <v>9.5959106576346098E-2</v>
      </c>
      <c r="IW127" s="13">
        <f t="shared" si="298"/>
        <v>1.476748912415639E-2</v>
      </c>
      <c r="IX127" s="13">
        <f t="shared" si="299"/>
        <v>1.4168484026320989E-2</v>
      </c>
      <c r="IY127" s="13">
        <f t="shared" si="300"/>
        <v>1.7061577975740292E-2</v>
      </c>
      <c r="IZ127" s="13">
        <f t="shared" si="301"/>
        <v>0.11649390738827485</v>
      </c>
      <c r="JA127" s="17">
        <v>794651</v>
      </c>
      <c r="JB127" s="17">
        <v>589273</v>
      </c>
      <c r="JC127" s="17">
        <v>76254</v>
      </c>
      <c r="JD127" s="17">
        <v>11735</v>
      </c>
      <c r="JE127" s="17">
        <v>12957</v>
      </c>
      <c r="JF127" s="17">
        <v>11860</v>
      </c>
      <c r="JG127" s="17">
        <v>92572</v>
      </c>
      <c r="JH127" s="13">
        <f t="shared" si="229"/>
        <v>0.74154943490916136</v>
      </c>
      <c r="JI127" s="13">
        <f t="shared" si="230"/>
        <v>9.5959106576346098E-2</v>
      </c>
      <c r="JJ127" s="13">
        <f t="shared" si="231"/>
        <v>1.476748912415639E-2</v>
      </c>
      <c r="JK127" s="13">
        <f t="shared" si="232"/>
        <v>1.6305271119019544E-2</v>
      </c>
      <c r="JL127" s="13">
        <f t="shared" si="233"/>
        <v>1.4924790883041737E-2</v>
      </c>
      <c r="JM127" s="13">
        <f t="shared" si="234"/>
        <v>0.11649390738827485</v>
      </c>
      <c r="JN127" s="1">
        <v>200</v>
      </c>
      <c r="JO127" s="1">
        <v>109</v>
      </c>
      <c r="JP127" s="1">
        <v>25</v>
      </c>
      <c r="JQ127" s="1">
        <v>61</v>
      </c>
      <c r="JR127" s="1">
        <v>4</v>
      </c>
      <c r="JS127" s="1">
        <v>1</v>
      </c>
      <c r="JT127" s="11">
        <f t="shared" si="235"/>
        <v>0.54500000000000004</v>
      </c>
      <c r="JU127" s="11">
        <f t="shared" si="236"/>
        <v>0.125</v>
      </c>
      <c r="JV127" s="11">
        <f t="shared" si="237"/>
        <v>0.30499999999999999</v>
      </c>
      <c r="JW127" s="11">
        <f t="shared" si="238"/>
        <v>0.02</v>
      </c>
      <c r="JX127" s="11">
        <f t="shared" si="239"/>
        <v>5.0000000000000001E-3</v>
      </c>
      <c r="JY127" s="29">
        <f>(JN127/J127)*100000</f>
        <v>11.348348333012742</v>
      </c>
      <c r="JZ127" s="9">
        <v>10229514</v>
      </c>
      <c r="KA127" s="9">
        <v>0</v>
      </c>
      <c r="KB127" s="9">
        <v>241759</v>
      </c>
      <c r="KC127" s="9"/>
      <c r="KD127" s="9"/>
      <c r="KE127" s="9"/>
      <c r="KF127" s="9"/>
      <c r="KG127" s="9"/>
      <c r="KH127" s="9">
        <f t="shared" si="240"/>
        <v>0</v>
      </c>
      <c r="KI127" s="9">
        <f t="shared" si="241"/>
        <v>241759</v>
      </c>
      <c r="KJ127" s="9">
        <f t="shared" si="242"/>
        <v>10471273</v>
      </c>
      <c r="KK127" t="e">
        <v>#N/A</v>
      </c>
      <c r="KL127" s="8" t="e">
        <v>#N/A</v>
      </c>
      <c r="KM127" s="8" t="e">
        <v>#N/A</v>
      </c>
      <c r="KN127" s="8" t="e">
        <v>#N/A</v>
      </c>
      <c r="KO127" s="8">
        <v>661890</v>
      </c>
      <c r="KP127" s="8">
        <v>150061</v>
      </c>
      <c r="KQ127" s="8">
        <v>278075</v>
      </c>
      <c r="KR127" s="8">
        <v>200286</v>
      </c>
      <c r="KS127" s="8">
        <v>33468</v>
      </c>
      <c r="KT127" s="13">
        <f t="shared" si="302"/>
        <v>0.22671591956367373</v>
      </c>
      <c r="KU127" s="13">
        <f t="shared" si="303"/>
        <v>0.42012267899499917</v>
      </c>
      <c r="KV127" s="13">
        <f t="shared" si="304"/>
        <v>0.30259710828083214</v>
      </c>
      <c r="KW127" s="13">
        <f t="shared" si="305"/>
        <v>5.0564293160494947E-2</v>
      </c>
      <c r="KX127" s="17">
        <v>16650985</v>
      </c>
      <c r="KY127" s="15">
        <f t="shared" si="306"/>
        <v>25.156725437761562</v>
      </c>
      <c r="KZ127" s="8">
        <v>752482</v>
      </c>
      <c r="LA127" s="8">
        <v>32081</v>
      </c>
      <c r="LB127" s="8">
        <v>209771</v>
      </c>
      <c r="LC127" s="8">
        <v>305531</v>
      </c>
      <c r="LD127" s="8">
        <v>128324</v>
      </c>
      <c r="LE127" s="8">
        <v>76775</v>
      </c>
      <c r="LF127" s="13">
        <f t="shared" si="307"/>
        <v>4.2633577946050535E-2</v>
      </c>
      <c r="LG127" s="13">
        <f t="shared" si="308"/>
        <v>0.2787721168081097</v>
      </c>
      <c r="LH127" s="13">
        <f t="shared" si="309"/>
        <v>0.40603097482730482</v>
      </c>
      <c r="LI127" s="13">
        <f t="shared" si="310"/>
        <v>0.17053431178420214</v>
      </c>
      <c r="LJ127" s="13">
        <f t="shared" si="311"/>
        <v>0.10202901863433278</v>
      </c>
      <c r="LK127" s="17">
        <v>916</v>
      </c>
      <c r="LL127" s="17">
        <v>77</v>
      </c>
      <c r="LM127" s="13">
        <f t="shared" si="348"/>
        <v>8.4061135371179041E-2</v>
      </c>
      <c r="LN127" s="27" t="e">
        <v>#N/A</v>
      </c>
      <c r="LO127" s="27" t="e">
        <v>#N/A</v>
      </c>
      <c r="LP127" s="27" t="e">
        <v>#N/A</v>
      </c>
      <c r="LQ127" s="27" t="e">
        <v>#N/A</v>
      </c>
      <c r="LR127" s="27" t="e">
        <v>#N/A</v>
      </c>
      <c r="LS127" s="11" t="e">
        <f t="shared" si="312"/>
        <v>#N/A</v>
      </c>
      <c r="LT127" s="11" t="e">
        <f t="shared" si="313"/>
        <v>#N/A</v>
      </c>
      <c r="LU127" s="11" t="e">
        <f t="shared" si="314"/>
        <v>#N/A</v>
      </c>
      <c r="LV127" s="11" t="e">
        <f t="shared" si="315"/>
        <v>#N/A</v>
      </c>
      <c r="LW127" s="11" t="e">
        <f t="shared" si="316"/>
        <v>#N/A</v>
      </c>
      <c r="LX127" s="25" t="e">
        <v>#N/A</v>
      </c>
      <c r="LY127" s="25" t="e">
        <v>#N/A</v>
      </c>
      <c r="LZ127" s="25" t="e">
        <v>#N/A</v>
      </c>
      <c r="MA127" s="25" t="e">
        <v>#N/A</v>
      </c>
      <c r="MB127" s="22" t="e">
        <v>#N/A</v>
      </c>
      <c r="MC127" s="22" t="e">
        <v>#N/A</v>
      </c>
      <c r="MD127" s="1">
        <v>348</v>
      </c>
      <c r="ME127" s="1">
        <v>328</v>
      </c>
      <c r="MF127" s="1">
        <v>17</v>
      </c>
      <c r="MG127" s="1">
        <v>3</v>
      </c>
      <c r="MH127" s="1">
        <v>0</v>
      </c>
      <c r="MI127" s="1">
        <v>0</v>
      </c>
      <c r="MJ127" s="11">
        <f t="shared" si="243"/>
        <v>0.94252873563218387</v>
      </c>
      <c r="MK127" s="11">
        <f t="shared" si="244"/>
        <v>4.8850574712643681E-2</v>
      </c>
      <c r="ML127" s="11">
        <f t="shared" si="245"/>
        <v>8.6206896551724137E-3</v>
      </c>
      <c r="MM127" s="11">
        <f t="shared" si="246"/>
        <v>0</v>
      </c>
      <c r="MN127" s="11">
        <f t="shared" si="247"/>
        <v>0</v>
      </c>
      <c r="MO127" s="26" t="e">
        <v>#N/A</v>
      </c>
      <c r="MP127" s="26" t="e">
        <v>#N/A</v>
      </c>
      <c r="MQ127" s="26" t="e">
        <v>#N/A</v>
      </c>
      <c r="MR127" s="26" t="e">
        <v>#N/A</v>
      </c>
      <c r="MS127" s="9">
        <v>1723042.1008121099</v>
      </c>
      <c r="MT127" s="9">
        <v>8169.19</v>
      </c>
      <c r="MU127" s="9">
        <v>6883534.1907856697</v>
      </c>
      <c r="MV127" s="9">
        <v>10657686.50695</v>
      </c>
      <c r="MW127" s="9">
        <v>19272431.988547701</v>
      </c>
      <c r="MX127" s="13">
        <v>7.400000000000001E-2</v>
      </c>
      <c r="MY127" s="13">
        <v>0.12300000000000001</v>
      </c>
      <c r="MZ127" s="13">
        <v>0.16899999999999998</v>
      </c>
      <c r="NA127" s="13">
        <v>0.14300000000000002</v>
      </c>
      <c r="NB127" s="13">
        <v>0.374</v>
      </c>
      <c r="NC127" s="8">
        <v>3524</v>
      </c>
      <c r="ND127" s="8">
        <v>6290</v>
      </c>
      <c r="NE127" s="8">
        <v>1318</v>
      </c>
      <c r="NF127" s="8">
        <v>2031</v>
      </c>
      <c r="NG127" s="8">
        <v>5068</v>
      </c>
      <c r="NH127" s="38">
        <f t="shared" si="248"/>
        <v>0.19329713125994186</v>
      </c>
      <c r="NI127" s="38">
        <f t="shared" si="249"/>
        <v>0.34501672974603698</v>
      </c>
      <c r="NJ127" s="38">
        <f t="shared" si="250"/>
        <v>7.2294443530250677E-2</v>
      </c>
      <c r="NK127" s="38">
        <f t="shared" si="251"/>
        <v>0.11140365311831496</v>
      </c>
      <c r="NL127" s="38">
        <f t="shared" si="252"/>
        <v>0.27798804234545554</v>
      </c>
      <c r="NM127" s="8">
        <v>1741555</v>
      </c>
      <c r="NN127" s="8">
        <v>297923</v>
      </c>
      <c r="NO127" s="11">
        <f t="shared" si="253"/>
        <v>0.17106723588976519</v>
      </c>
      <c r="NP127" s="13">
        <v>0.24299999999999999</v>
      </c>
      <c r="NQ127" s="13">
        <v>0.29699999999999999</v>
      </c>
      <c r="NR127" s="13">
        <v>0.11337083797</v>
      </c>
      <c r="NS127" s="9" t="e">
        <v>#N/A</v>
      </c>
      <c r="NT127" s="39" t="e">
        <v>#N/A</v>
      </c>
      <c r="NU127" s="8">
        <v>6089</v>
      </c>
      <c r="NV127" s="16">
        <v>346.54815000000002</v>
      </c>
      <c r="NW127" s="8">
        <v>1506</v>
      </c>
      <c r="NX127" s="25">
        <v>9.6461168940000004</v>
      </c>
      <c r="NY127" s="39" t="e">
        <v>#N/A</v>
      </c>
    </row>
    <row r="128" spans="1:389" x14ac:dyDescent="0.25">
      <c r="A128" s="3" t="s">
        <v>55</v>
      </c>
      <c r="B128" s="3" t="s">
        <v>13</v>
      </c>
      <c r="C128" s="3" t="s">
        <v>86</v>
      </c>
      <c r="D128" s="3" t="s">
        <v>102</v>
      </c>
      <c r="E128" s="3" t="s">
        <v>34</v>
      </c>
      <c r="F128" s="3" t="s">
        <v>35</v>
      </c>
      <c r="G128" s="3">
        <v>26163</v>
      </c>
      <c r="H128" s="3">
        <v>2024</v>
      </c>
      <c r="I128" s="3" t="str">
        <f t="shared" si="216"/>
        <v>Sum of 2024</v>
      </c>
      <c r="J128" s="8">
        <v>1771063</v>
      </c>
      <c r="K128" s="8">
        <v>1771063</v>
      </c>
      <c r="L128" s="8">
        <v>412902</v>
      </c>
      <c r="M128" s="8">
        <v>400712</v>
      </c>
      <c r="N128" s="8">
        <v>648845</v>
      </c>
      <c r="O128" s="8">
        <v>308604</v>
      </c>
      <c r="P128" s="13">
        <f t="shared" si="254"/>
        <v>0.23313795161436945</v>
      </c>
      <c r="Q128" s="13">
        <f t="shared" si="255"/>
        <v>0.22625507957650293</v>
      </c>
      <c r="R128" s="13">
        <f t="shared" si="256"/>
        <v>0.36635907361849918</v>
      </c>
      <c r="S128" s="13">
        <f t="shared" si="257"/>
        <v>0.17424789519062844</v>
      </c>
      <c r="T128" s="15">
        <v>38</v>
      </c>
      <c r="U128" s="15">
        <v>36.5</v>
      </c>
      <c r="V128" s="15">
        <v>39.5</v>
      </c>
      <c r="W128" s="17">
        <v>845361</v>
      </c>
      <c r="X128" s="17">
        <v>639530</v>
      </c>
      <c r="Y128" s="17">
        <v>71571</v>
      </c>
      <c r="Z128" s="17">
        <v>9462</v>
      </c>
      <c r="AA128" s="17">
        <v>78295</v>
      </c>
      <c r="AB128" s="17">
        <v>126844</v>
      </c>
      <c r="AC128" s="17">
        <v>925702</v>
      </c>
      <c r="AD128" s="13">
        <f t="shared" si="349"/>
        <v>0.47731842401992475</v>
      </c>
      <c r="AE128" s="13">
        <f t="shared" si="350"/>
        <v>0.36109952045748794</v>
      </c>
      <c r="AF128" s="13">
        <f t="shared" si="351"/>
        <v>4.041132359492576E-2</v>
      </c>
      <c r="AG128" s="13">
        <f t="shared" si="352"/>
        <v>5.3425541609756402E-3</v>
      </c>
      <c r="AH128" s="13">
        <f t="shared" si="353"/>
        <v>4.4207913552482325E-2</v>
      </c>
      <c r="AI128" s="13">
        <f t="shared" si="354"/>
        <v>7.1620264214203561E-2</v>
      </c>
      <c r="AJ128" s="13">
        <f t="shared" si="355"/>
        <v>0.52268157598007525</v>
      </c>
      <c r="AK128" s="17">
        <v>707662</v>
      </c>
      <c r="AL128" s="17">
        <v>251426</v>
      </c>
      <c r="AM128" s="17">
        <v>210988</v>
      </c>
      <c r="AN128" s="17">
        <v>98300</v>
      </c>
      <c r="AO128" s="17">
        <v>146948</v>
      </c>
      <c r="AP128" s="13">
        <f t="shared" si="258"/>
        <v>0.35529108529213099</v>
      </c>
      <c r="AQ128" s="13">
        <f t="shared" si="317"/>
        <v>0.29814798590287456</v>
      </c>
      <c r="AR128" s="13">
        <f t="shared" si="318"/>
        <v>0.13890812280438966</v>
      </c>
      <c r="AS128" s="13">
        <f t="shared" si="319"/>
        <v>0.20765280600060482</v>
      </c>
      <c r="AT128" s="19">
        <v>2.48</v>
      </c>
      <c r="AU128" s="17">
        <v>1664485</v>
      </c>
      <c r="AV128" s="17">
        <v>1356251</v>
      </c>
      <c r="AW128" s="17">
        <v>86442</v>
      </c>
      <c r="AX128" s="17">
        <v>65226</v>
      </c>
      <c r="AY128" s="17">
        <v>19453</v>
      </c>
      <c r="AZ128" s="17">
        <v>137113</v>
      </c>
      <c r="BA128" s="13">
        <f t="shared" si="320"/>
        <v>0.81481719570918332</v>
      </c>
      <c r="BB128" s="13">
        <f t="shared" si="321"/>
        <v>5.1933180533318114E-2</v>
      </c>
      <c r="BC128" s="13">
        <f t="shared" si="322"/>
        <v>3.918689564640114E-2</v>
      </c>
      <c r="BD128" s="13">
        <f t="shared" si="323"/>
        <v>1.1687098411821074E-2</v>
      </c>
      <c r="BE128" s="13">
        <f t="shared" si="324"/>
        <v>8.2375629699276351E-2</v>
      </c>
      <c r="BF128" s="13">
        <f t="shared" si="210"/>
        <v>0.18518280429081668</v>
      </c>
      <c r="BG128" s="17">
        <v>1749657</v>
      </c>
      <c r="BH128" s="17">
        <v>1569927</v>
      </c>
      <c r="BI128" s="17">
        <v>111801</v>
      </c>
      <c r="BJ128" s="17">
        <v>32434</v>
      </c>
      <c r="BK128" s="17">
        <v>18295</v>
      </c>
      <c r="BL128" s="17">
        <v>17200</v>
      </c>
      <c r="BM128" s="13">
        <f t="shared" si="259"/>
        <v>0.89727700915093644</v>
      </c>
      <c r="BN128" s="13">
        <f t="shared" si="325"/>
        <v>6.3898809881022395E-2</v>
      </c>
      <c r="BO128" s="13">
        <f t="shared" si="326"/>
        <v>1.8537347605845033E-2</v>
      </c>
      <c r="BP128" s="13">
        <f t="shared" si="327"/>
        <v>1.0456335155976286E-2</v>
      </c>
      <c r="BQ128" s="13">
        <f t="shared" si="328"/>
        <v>9.8304982062198485E-3</v>
      </c>
      <c r="BR128" s="13">
        <f t="shared" si="217"/>
        <v>0.10272299084906357</v>
      </c>
      <c r="BS128" s="17">
        <v>1312968</v>
      </c>
      <c r="BT128" s="17">
        <v>230496</v>
      </c>
      <c r="BU128" s="17">
        <v>22289</v>
      </c>
      <c r="BV128" s="17">
        <v>205310</v>
      </c>
      <c r="BW128" s="13">
        <f t="shared" si="260"/>
        <v>0.74134460490677068</v>
      </c>
      <c r="BX128" s="13">
        <f t="shared" si="329"/>
        <v>0.13014556794422333</v>
      </c>
      <c r="BY128" s="13">
        <f t="shared" si="330"/>
        <v>1.2585097198688019E-2</v>
      </c>
      <c r="BZ128" s="13">
        <f t="shared" si="331"/>
        <v>0.11592472995031797</v>
      </c>
      <c r="CA128" s="13">
        <f t="shared" si="261"/>
        <v>0.25865539509322932</v>
      </c>
      <c r="CB128" s="8">
        <v>1753580</v>
      </c>
      <c r="CC128" s="8">
        <v>388714</v>
      </c>
      <c r="CD128" s="13">
        <f t="shared" si="262"/>
        <v>0.22166881465345178</v>
      </c>
      <c r="CE128" s="8">
        <v>407647</v>
      </c>
      <c r="CF128" s="8">
        <v>138356</v>
      </c>
      <c r="CG128" s="13">
        <f t="shared" si="263"/>
        <v>0.33940149197712727</v>
      </c>
      <c r="CH128" s="5">
        <v>59294</v>
      </c>
      <c r="CI128" s="5">
        <f>CH128*VLOOKUP(H128,'R-CPI-U-RS'!$A$44:$O$54,15,FALSE)</f>
        <v>59294</v>
      </c>
      <c r="CJ128" s="5"/>
      <c r="CK128" s="5" t="e">
        <v>#N/A</v>
      </c>
      <c r="CL128" s="9" t="e">
        <v>#N/A</v>
      </c>
      <c r="CM128" s="9" t="e">
        <v>#N/A</v>
      </c>
      <c r="CN128" s="9" t="e">
        <v>#N/A</v>
      </c>
      <c r="CO128" s="9" t="e">
        <v>#N/A</v>
      </c>
      <c r="CP128" s="9" t="e">
        <v>#N/A</v>
      </c>
      <c r="CQ128" s="9" t="e">
        <v>#N/A</v>
      </c>
      <c r="CR128" s="9" t="e">
        <v>#N/A</v>
      </c>
      <c r="CS128" s="9" t="e">
        <v>#N/A</v>
      </c>
      <c r="CT128" s="20" t="e">
        <v>#N/A</v>
      </c>
      <c r="CU128" s="20" t="e">
        <f>CT128*VLOOKUP(H128,'R-CPI-U-RS'!$A$44:$P$54,16,FALSE)</f>
        <v>#N/A</v>
      </c>
      <c r="CV128" s="9" t="e">
        <v>#N/A</v>
      </c>
      <c r="CW128" s="9">
        <v>1408723</v>
      </c>
      <c r="CX128" s="9">
        <v>245291</v>
      </c>
      <c r="CY128" s="9">
        <v>50177</v>
      </c>
      <c r="CZ128" s="9">
        <v>48775</v>
      </c>
      <c r="DA128" s="11">
        <f t="shared" si="264"/>
        <v>0.80362254601629468</v>
      </c>
      <c r="DB128" s="11">
        <f t="shared" si="265"/>
        <v>0.13992912583586903</v>
      </c>
      <c r="DC128" s="11">
        <f t="shared" si="266"/>
        <v>2.8624057739853482E-2</v>
      </c>
      <c r="DD128" s="11">
        <f t="shared" si="267"/>
        <v>2.7824270407982812E-2</v>
      </c>
      <c r="DE128" s="9" t="e">
        <v>#N/A</v>
      </c>
      <c r="DF128" s="9">
        <v>776041</v>
      </c>
      <c r="DG128" s="9" t="e">
        <v>#N/A</v>
      </c>
      <c r="DH128" s="9" t="e">
        <v>#N/A</v>
      </c>
      <c r="DI128" s="9" t="e">
        <v>#N/A</v>
      </c>
      <c r="DJ128" s="9" t="e">
        <v>#N/A</v>
      </c>
      <c r="DK128" s="9" t="e">
        <v>#N/A</v>
      </c>
      <c r="DL128" s="9" t="e">
        <v>#N/A</v>
      </c>
      <c r="DM128" s="9" t="e">
        <v>#N/A</v>
      </c>
      <c r="DN128" s="9" t="e">
        <v>#N/A</v>
      </c>
      <c r="DO128" s="9" t="e">
        <v>#N/A</v>
      </c>
      <c r="DP128" s="9" t="e">
        <v>#N/A</v>
      </c>
      <c r="DQ128" s="9" t="e">
        <v>#N/A</v>
      </c>
      <c r="DR128" s="9" t="e">
        <v>#N/A</v>
      </c>
      <c r="DS128" s="9" t="e">
        <v>#N/A</v>
      </c>
      <c r="DT128" s="9" t="e">
        <v>#N/A</v>
      </c>
      <c r="DU128" s="9" t="e">
        <v>#N/A</v>
      </c>
      <c r="DV128" s="9" t="e">
        <v>#N/A</v>
      </c>
      <c r="DW128" s="9" t="e">
        <v>#N/A</v>
      </c>
      <c r="DX128" s="9" t="e">
        <v>#N/A</v>
      </c>
      <c r="DY128" s="9" t="e">
        <v>#N/A</v>
      </c>
      <c r="DZ128" s="9" t="e">
        <v>#N/A</v>
      </c>
      <c r="EA128" s="9" t="e">
        <f t="shared" si="336"/>
        <v>#N/A</v>
      </c>
      <c r="EB128" s="9" t="e">
        <f t="shared" si="337"/>
        <v>#N/A</v>
      </c>
      <c r="EC128" s="9" t="e">
        <f t="shared" si="338"/>
        <v>#N/A</v>
      </c>
      <c r="ED128" s="9" t="e">
        <f t="shared" si="339"/>
        <v>#N/A</v>
      </c>
      <c r="EE128" s="9" t="e">
        <f t="shared" si="340"/>
        <v>#N/A</v>
      </c>
      <c r="EF128" s="9" t="e">
        <f t="shared" si="341"/>
        <v>#N/A</v>
      </c>
      <c r="EG128" s="11" t="e">
        <f t="shared" si="342"/>
        <v>#N/A</v>
      </c>
      <c r="EH128" s="11" t="e">
        <f t="shared" si="343"/>
        <v>#N/A</v>
      </c>
      <c r="EI128" s="11" t="e">
        <f t="shared" si="344"/>
        <v>#N/A</v>
      </c>
      <c r="EJ128" s="11" t="e">
        <f t="shared" si="345"/>
        <v>#N/A</v>
      </c>
      <c r="EK128" s="11" t="e">
        <f t="shared" si="346"/>
        <v>#N/A</v>
      </c>
      <c r="EL128" s="11" t="e">
        <f t="shared" si="347"/>
        <v>#N/A</v>
      </c>
      <c r="EM128" s="1">
        <v>1408090</v>
      </c>
      <c r="EN128" s="1">
        <v>836243</v>
      </c>
      <c r="EO128" s="14">
        <f t="shared" si="268"/>
        <v>0.59388462385216856</v>
      </c>
      <c r="EP128" s="9">
        <v>820968</v>
      </c>
      <c r="EQ128" s="9">
        <v>776041</v>
      </c>
      <c r="ER128" s="11">
        <f t="shared" si="218"/>
        <v>5.4724422876409315E-2</v>
      </c>
      <c r="ES128" s="9" t="e">
        <v>#N/A</v>
      </c>
      <c r="ET128" s="9">
        <v>1210975</v>
      </c>
      <c r="EU128" s="9">
        <v>140430</v>
      </c>
      <c r="EV128" s="9">
        <v>350488</v>
      </c>
      <c r="EW128" s="9">
        <v>378909</v>
      </c>
      <c r="EX128" s="9">
        <v>138369</v>
      </c>
      <c r="EY128" s="9">
        <v>202779</v>
      </c>
      <c r="EZ128" s="13">
        <f t="shared" si="269"/>
        <v>0.11596440884411321</v>
      </c>
      <c r="FA128" s="13">
        <f t="shared" si="270"/>
        <v>0.28942628873428433</v>
      </c>
      <c r="FB128" s="13">
        <f t="shared" si="271"/>
        <v>0.31289580709758663</v>
      </c>
      <c r="FC128" s="13">
        <f t="shared" si="272"/>
        <v>0.11426247445240406</v>
      </c>
      <c r="FD128" s="13">
        <f t="shared" si="273"/>
        <v>0.16745102087161171</v>
      </c>
      <c r="FE128" s="13">
        <f t="shared" si="274"/>
        <v>0.28171349532401579</v>
      </c>
      <c r="FF128" s="9" t="e">
        <v>#N/A</v>
      </c>
      <c r="FG128" s="9" t="e">
        <v>#N/A</v>
      </c>
      <c r="FH128" s="9" t="e">
        <v>#N/A</v>
      </c>
      <c r="FI128" s="9" t="e">
        <v>#N/A</v>
      </c>
      <c r="FJ128" s="9" t="e">
        <v>#N/A</v>
      </c>
      <c r="FK128" s="9" t="e">
        <f t="shared" si="219"/>
        <v>#N/A</v>
      </c>
      <c r="FL128" s="9" t="e">
        <f t="shared" si="220"/>
        <v>#N/A</v>
      </c>
      <c r="FM128" s="9" t="e">
        <f t="shared" si="221"/>
        <v>#N/A</v>
      </c>
      <c r="FN128" s="9" t="e">
        <v>#N/A</v>
      </c>
      <c r="FO128" s="9" t="e">
        <v>#N/A</v>
      </c>
      <c r="FP128" s="9" t="e">
        <v>#N/A</v>
      </c>
      <c r="FQ128" s="9" t="e">
        <f t="shared" si="222"/>
        <v>#N/A</v>
      </c>
      <c r="FR128" s="8">
        <v>810469</v>
      </c>
      <c r="FS128" s="8">
        <v>102807</v>
      </c>
      <c r="FT128" s="13">
        <f t="shared" si="275"/>
        <v>0.12684877521533827</v>
      </c>
      <c r="FU128" s="8">
        <v>707662</v>
      </c>
      <c r="FV128" s="8">
        <v>460298</v>
      </c>
      <c r="FW128" s="8">
        <v>247364</v>
      </c>
      <c r="FX128" s="13">
        <f t="shared" si="276"/>
        <v>0.6504489431395214</v>
      </c>
      <c r="FY128" s="13">
        <f t="shared" si="277"/>
        <v>0.3495510568604786</v>
      </c>
      <c r="FZ128" s="17">
        <v>73488</v>
      </c>
      <c r="GA128" s="17">
        <v>85859</v>
      </c>
      <c r="GB128" s="17">
        <v>166067</v>
      </c>
      <c r="GC128" s="17">
        <v>306837</v>
      </c>
      <c r="GD128" s="17">
        <v>178218</v>
      </c>
      <c r="GE128" s="13">
        <f t="shared" si="223"/>
        <v>9.0673424893487592E-2</v>
      </c>
      <c r="GF128" s="13">
        <f t="shared" si="224"/>
        <v>0.10593742635437012</v>
      </c>
      <c r="GG128" s="13">
        <f t="shared" si="225"/>
        <v>0.20490234666594281</v>
      </c>
      <c r="GH128" s="13">
        <f t="shared" si="226"/>
        <v>0.37859190172603763</v>
      </c>
      <c r="GI128" s="13">
        <f t="shared" si="227"/>
        <v>0.21989490036016182</v>
      </c>
      <c r="GJ128">
        <v>1956</v>
      </c>
      <c r="GK128" s="8">
        <v>616741</v>
      </c>
      <c r="GL128" s="8">
        <v>46218</v>
      </c>
      <c r="GM128" s="8">
        <v>60096</v>
      </c>
      <c r="GN128" s="8">
        <v>70659</v>
      </c>
      <c r="GO128" s="8">
        <v>16755</v>
      </c>
      <c r="GP128" s="13">
        <f t="shared" si="278"/>
        <v>0.76096803209006147</v>
      </c>
      <c r="GQ128" s="13">
        <f t="shared" si="279"/>
        <v>5.702624036206197E-2</v>
      </c>
      <c r="GR128" s="13">
        <f t="shared" si="280"/>
        <v>7.4149659024589462E-2</v>
      </c>
      <c r="GS128" s="13">
        <f t="shared" si="281"/>
        <v>8.7182853384891956E-2</v>
      </c>
      <c r="GT128" s="13">
        <f t="shared" si="282"/>
        <v>2.0673215138395176E-2</v>
      </c>
      <c r="GU128" s="21">
        <v>168897.115502609</v>
      </c>
      <c r="GV128" s="21">
        <f>GU128*VLOOKUP(H128,'R-CPI-U-RS'!$A$44:$O$54,15,FALSE)</f>
        <v>168897.115502609</v>
      </c>
      <c r="GW128" s="9">
        <v>1058</v>
      </c>
      <c r="GX128" s="9">
        <v>268</v>
      </c>
      <c r="GY128" s="9">
        <v>76</v>
      </c>
      <c r="GZ128" s="9">
        <v>1227</v>
      </c>
      <c r="HA128" s="9">
        <f t="shared" si="228"/>
        <v>1571</v>
      </c>
      <c r="HB128" s="8">
        <v>98245</v>
      </c>
      <c r="HC128" s="8">
        <v>216881</v>
      </c>
      <c r="HD128" s="8">
        <v>186431</v>
      </c>
      <c r="HE128" s="8">
        <v>190078</v>
      </c>
      <c r="HF128" s="8">
        <v>16027</v>
      </c>
      <c r="HG128" s="13">
        <f t="shared" si="283"/>
        <v>0.138830402084611</v>
      </c>
      <c r="HH128" s="13">
        <f t="shared" si="332"/>
        <v>0.30647540775115806</v>
      </c>
      <c r="HI128" s="13">
        <f t="shared" si="333"/>
        <v>0.26344639107370466</v>
      </c>
      <c r="HJ128" s="13">
        <f t="shared" si="334"/>
        <v>0.26859998134702723</v>
      </c>
      <c r="HK128" s="13">
        <f t="shared" si="335"/>
        <v>2.2647817743499016E-2</v>
      </c>
      <c r="HL128" s="5">
        <v>1076</v>
      </c>
      <c r="HM128" s="5">
        <f>HL128*VLOOKUP(H128,'R-CPI-U-RS'!$A$44:$O$54,15,FALSE)</f>
        <v>1076</v>
      </c>
      <c r="HN128" s="17">
        <v>103888</v>
      </c>
      <c r="HO128" s="17">
        <v>158546</v>
      </c>
      <c r="HP128" s="17">
        <v>81243</v>
      </c>
      <c r="HQ128" s="17">
        <v>37435</v>
      </c>
      <c r="HR128" s="17">
        <v>71506</v>
      </c>
      <c r="HS128" s="17">
        <v>7680</v>
      </c>
      <c r="HT128" s="13">
        <f t="shared" si="284"/>
        <v>0.22569726568440446</v>
      </c>
      <c r="HU128" s="13">
        <f t="shared" si="285"/>
        <v>0.34444207882719458</v>
      </c>
      <c r="HV128" s="13">
        <f t="shared" si="286"/>
        <v>0.17650087551977198</v>
      </c>
      <c r="HW128" s="13">
        <f t="shared" si="287"/>
        <v>8.1327748545507478E-2</v>
      </c>
      <c r="HX128" s="13">
        <f t="shared" si="288"/>
        <v>0.15534718812595319</v>
      </c>
      <c r="HY128" s="13">
        <f t="shared" si="289"/>
        <v>1.6684843297168357E-2</v>
      </c>
      <c r="HZ128" s="13">
        <v>0.17399999999999999</v>
      </c>
      <c r="IA128" s="17">
        <v>7765</v>
      </c>
      <c r="IB128" s="17">
        <v>42709</v>
      </c>
      <c r="IC128" s="17">
        <v>46210</v>
      </c>
      <c r="ID128" s="17">
        <v>32246</v>
      </c>
      <c r="IE128" s="17">
        <v>93855</v>
      </c>
      <c r="IF128" s="17">
        <v>24579</v>
      </c>
      <c r="IG128" s="13">
        <f t="shared" si="290"/>
        <v>3.1390986562313025E-2</v>
      </c>
      <c r="IH128" s="13">
        <f t="shared" si="291"/>
        <v>0.17265649003088565</v>
      </c>
      <c r="II128" s="13">
        <f t="shared" si="292"/>
        <v>0.18680972170566454</v>
      </c>
      <c r="IJ128" s="13">
        <f t="shared" si="293"/>
        <v>0.13035850002425575</v>
      </c>
      <c r="IK128" s="13">
        <f t="shared" si="294"/>
        <v>0.37942061092155688</v>
      </c>
      <c r="IL128" s="13">
        <f t="shared" si="295"/>
        <v>9.9363690755324141E-2</v>
      </c>
      <c r="IM128" s="13">
        <v>0.34200000000000003</v>
      </c>
      <c r="IN128" s="17">
        <v>803533</v>
      </c>
      <c r="IO128" s="17">
        <v>610689</v>
      </c>
      <c r="IP128" s="17">
        <v>72151</v>
      </c>
      <c r="IQ128" s="17">
        <v>10337</v>
      </c>
      <c r="IR128" s="17">
        <v>11046</v>
      </c>
      <c r="IS128" s="17">
        <v>16694</v>
      </c>
      <c r="IT128" s="17">
        <v>82616</v>
      </c>
      <c r="IU128" s="13">
        <f t="shared" si="296"/>
        <v>0.76000487845552078</v>
      </c>
      <c r="IV128" s="13">
        <f t="shared" si="297"/>
        <v>8.9792205173900755E-2</v>
      </c>
      <c r="IW128" s="13">
        <f t="shared" si="298"/>
        <v>1.2864437428207677E-2</v>
      </c>
      <c r="IX128" s="13">
        <f t="shared" si="299"/>
        <v>1.3746790735414724E-2</v>
      </c>
      <c r="IY128" s="13">
        <f t="shared" si="300"/>
        <v>2.0775749098045755E-2</v>
      </c>
      <c r="IZ128" s="13">
        <f t="shared" si="301"/>
        <v>0.10281593910891028</v>
      </c>
      <c r="JA128" s="17">
        <v>803533</v>
      </c>
      <c r="JB128" s="17">
        <v>610689</v>
      </c>
      <c r="JC128" s="17">
        <v>72151</v>
      </c>
      <c r="JD128" s="17">
        <v>10337</v>
      </c>
      <c r="JE128" s="17">
        <v>12714</v>
      </c>
      <c r="JF128" s="17">
        <v>15026</v>
      </c>
      <c r="JG128" s="17">
        <v>82616</v>
      </c>
      <c r="JH128" s="13">
        <f t="shared" si="229"/>
        <v>0.76000487845552078</v>
      </c>
      <c r="JI128" s="13">
        <f t="shared" si="230"/>
        <v>8.9792205173900755E-2</v>
      </c>
      <c r="JJ128" s="13">
        <f t="shared" si="231"/>
        <v>1.2864437428207677E-2</v>
      </c>
      <c r="JK128" s="13">
        <f t="shared" si="232"/>
        <v>1.5822623339676156E-2</v>
      </c>
      <c r="JL128" s="13">
        <f t="shared" si="233"/>
        <v>1.8699916493784326E-2</v>
      </c>
      <c r="JM128" s="13">
        <f t="shared" si="234"/>
        <v>0.10281593910891028</v>
      </c>
      <c r="JN128" s="1">
        <v>0</v>
      </c>
      <c r="JO128" s="1">
        <v>0</v>
      </c>
      <c r="JP128" s="1">
        <v>0</v>
      </c>
      <c r="JQ128" s="1">
        <v>0</v>
      </c>
      <c r="JR128" s="1">
        <v>0</v>
      </c>
      <c r="JS128" s="1">
        <v>0</v>
      </c>
      <c r="JT128" s="11" t="e">
        <f t="shared" si="235"/>
        <v>#DIV/0!</v>
      </c>
      <c r="JU128" s="11" t="e">
        <f t="shared" si="236"/>
        <v>#DIV/0!</v>
      </c>
      <c r="JV128" s="11" t="e">
        <f t="shared" si="237"/>
        <v>#DIV/0!</v>
      </c>
      <c r="JW128" s="11" t="e">
        <f t="shared" si="238"/>
        <v>#DIV/0!</v>
      </c>
      <c r="JX128" s="11" t="e">
        <f t="shared" si="239"/>
        <v>#DIV/0!</v>
      </c>
      <c r="JY128" s="29">
        <f>(JN128/J128)*100000</f>
        <v>0</v>
      </c>
      <c r="JZ128" s="9"/>
      <c r="KA128" s="9"/>
      <c r="KB128" s="9"/>
      <c r="KC128" s="9"/>
      <c r="KD128" s="9"/>
      <c r="KE128" s="9"/>
      <c r="KF128" s="9"/>
      <c r="KG128" s="9"/>
      <c r="KH128" s="9">
        <f t="shared" si="240"/>
        <v>0</v>
      </c>
      <c r="KI128" s="9">
        <f t="shared" si="241"/>
        <v>0</v>
      </c>
      <c r="KJ128" s="9">
        <f t="shared" si="242"/>
        <v>0</v>
      </c>
      <c r="KK128">
        <v>3.7</v>
      </c>
      <c r="KL128" s="8">
        <v>744</v>
      </c>
      <c r="KM128" s="8">
        <v>3</v>
      </c>
      <c r="KN128" s="8">
        <v>56406</v>
      </c>
      <c r="KO128" s="8">
        <v>682413</v>
      </c>
      <c r="KP128" s="8">
        <v>167507</v>
      </c>
      <c r="KQ128" s="8">
        <v>278491</v>
      </c>
      <c r="KR128" s="8">
        <v>205597</v>
      </c>
      <c r="KS128" s="8">
        <v>30818</v>
      </c>
      <c r="KT128" s="13">
        <f t="shared" si="302"/>
        <v>0.24546279159394677</v>
      </c>
      <c r="KU128" s="13">
        <f t="shared" si="303"/>
        <v>0.40809744245786644</v>
      </c>
      <c r="KV128" s="13">
        <f t="shared" si="304"/>
        <v>0.30127943049150585</v>
      </c>
      <c r="KW128" s="13">
        <f t="shared" si="305"/>
        <v>4.5160335456680925E-2</v>
      </c>
      <c r="KX128" s="17">
        <v>16758720</v>
      </c>
      <c r="KY128" s="15">
        <f t="shared" si="306"/>
        <v>24.558031573255491</v>
      </c>
      <c r="KZ128" s="8">
        <v>761647</v>
      </c>
      <c r="LA128" s="8">
        <v>33759</v>
      </c>
      <c r="LB128" s="8">
        <v>211580</v>
      </c>
      <c r="LC128" s="8">
        <v>303990</v>
      </c>
      <c r="LD128" s="8">
        <v>130232</v>
      </c>
      <c r="LE128" s="8">
        <v>82086</v>
      </c>
      <c r="LF128" s="13">
        <f t="shared" si="307"/>
        <v>4.4323682755922363E-2</v>
      </c>
      <c r="LG128" s="13">
        <f t="shared" si="308"/>
        <v>0.27779273075322297</v>
      </c>
      <c r="LH128" s="13">
        <f t="shared" si="309"/>
        <v>0.39912190292878458</v>
      </c>
      <c r="LI128" s="13">
        <f t="shared" si="310"/>
        <v>0.17098734715688502</v>
      </c>
      <c r="LJ128" s="13">
        <f t="shared" si="311"/>
        <v>0.10777433640518508</v>
      </c>
      <c r="LK128" s="17" t="e">
        <v>#N/A</v>
      </c>
      <c r="LL128" s="17" t="e">
        <v>#N/A</v>
      </c>
      <c r="LM128" s="13" t="e">
        <f t="shared" si="348"/>
        <v>#N/A</v>
      </c>
      <c r="LN128" s="27">
        <v>508.81000000000006</v>
      </c>
      <c r="LO128" s="27">
        <v>50.580000000000005</v>
      </c>
      <c r="LP128" s="27">
        <v>26.23</v>
      </c>
      <c r="LQ128" s="27">
        <v>24.08</v>
      </c>
      <c r="LR128" s="27">
        <v>24.41</v>
      </c>
      <c r="LS128" s="11">
        <f t="shared" si="312"/>
        <v>0.80240021447382937</v>
      </c>
      <c r="LT128" s="11">
        <f t="shared" si="313"/>
        <v>7.976534039835359E-2</v>
      </c>
      <c r="LU128" s="11">
        <f t="shared" si="314"/>
        <v>4.1365062843986049E-2</v>
      </c>
      <c r="LV128" s="11">
        <f t="shared" si="315"/>
        <v>3.7974483922347847E-2</v>
      </c>
      <c r="LW128" s="11">
        <f t="shared" si="316"/>
        <v>3.8494898361483017E-2</v>
      </c>
      <c r="LX128" s="25" t="e">
        <v>#N/A</v>
      </c>
      <c r="LY128" s="25" t="e">
        <v>#N/A</v>
      </c>
      <c r="LZ128" s="25" t="e">
        <v>#N/A</v>
      </c>
      <c r="MA128" s="25" t="e">
        <v>#N/A</v>
      </c>
      <c r="MB128" s="22" t="e">
        <v>#N/A</v>
      </c>
      <c r="MC128" s="22" t="e">
        <v>#N/A</v>
      </c>
      <c r="MD128" s="1">
        <v>272</v>
      </c>
      <c r="ME128" s="1">
        <v>258</v>
      </c>
      <c r="MF128" s="1">
        <v>14</v>
      </c>
      <c r="MG128" s="1">
        <v>0</v>
      </c>
      <c r="MH128" s="1">
        <v>0</v>
      </c>
      <c r="MI128" s="1">
        <v>0</v>
      </c>
      <c r="MJ128" s="11">
        <f t="shared" si="243"/>
        <v>0.94852941176470584</v>
      </c>
      <c r="MK128" s="11">
        <f t="shared" si="244"/>
        <v>5.1470588235294115E-2</v>
      </c>
      <c r="ML128" s="11">
        <f t="shared" si="245"/>
        <v>0</v>
      </c>
      <c r="MM128" s="11">
        <f t="shared" si="246"/>
        <v>0</v>
      </c>
      <c r="MN128" s="11">
        <f t="shared" si="247"/>
        <v>0</v>
      </c>
      <c r="MO128" s="26">
        <v>96.691059497295498</v>
      </c>
      <c r="MP128" s="26">
        <v>96.595481275146994</v>
      </c>
      <c r="MQ128" s="26">
        <v>87.139999389648395</v>
      </c>
      <c r="MR128" s="26">
        <v>56.560001373291001</v>
      </c>
      <c r="MS128" s="9">
        <v>1635104.3792652099</v>
      </c>
      <c r="MT128" s="9">
        <v>7506.9849999999997</v>
      </c>
      <c r="MU128" s="9">
        <v>15781476.434420601</v>
      </c>
      <c r="MV128" s="9">
        <v>9482392.2697100006</v>
      </c>
      <c r="MW128" s="9">
        <v>26906480.068395801</v>
      </c>
      <c r="MX128" s="13" t="e">
        <v>#N/A</v>
      </c>
      <c r="MY128" s="13" t="e">
        <v>#N/A</v>
      </c>
      <c r="MZ128" s="13" t="e">
        <v>#N/A</v>
      </c>
      <c r="NA128" s="13" t="e">
        <v>#N/A</v>
      </c>
      <c r="NB128" s="13" t="e">
        <v>#N/A</v>
      </c>
      <c r="NC128" s="8" t="e">
        <v>#N/A</v>
      </c>
      <c r="ND128" s="8" t="e">
        <v>#N/A</v>
      </c>
      <c r="NE128" s="8" t="e">
        <v>#N/A</v>
      </c>
      <c r="NF128" s="8" t="e">
        <v>#N/A</v>
      </c>
      <c r="NG128" s="8" t="e">
        <v>#N/A</v>
      </c>
      <c r="NH128" s="38" t="e">
        <f t="shared" si="248"/>
        <v>#N/A</v>
      </c>
      <c r="NI128" s="38" t="e">
        <f t="shared" si="249"/>
        <v>#N/A</v>
      </c>
      <c r="NJ128" s="38" t="e">
        <f t="shared" si="250"/>
        <v>#N/A</v>
      </c>
      <c r="NK128" s="38" t="e">
        <f t="shared" si="251"/>
        <v>#N/A</v>
      </c>
      <c r="NL128" s="38" t="e">
        <f t="shared" si="252"/>
        <v>#N/A</v>
      </c>
      <c r="NM128" s="8">
        <v>1761438</v>
      </c>
      <c r="NN128" s="8">
        <v>276894</v>
      </c>
      <c r="NO128" s="11">
        <f t="shared" si="253"/>
        <v>0.15719769869844979</v>
      </c>
      <c r="NP128" s="13" t="e">
        <v>#N/A</v>
      </c>
      <c r="NQ128" s="13" t="e">
        <v>#N/A</v>
      </c>
      <c r="NR128" s="13" t="e">
        <v>#N/A</v>
      </c>
      <c r="NS128" s="9" t="e">
        <v>#N/A</v>
      </c>
      <c r="NT128" s="39" t="e">
        <v>#N/A</v>
      </c>
      <c r="NU128" s="8" t="e">
        <v>#N/A</v>
      </c>
      <c r="NV128" s="16" t="e">
        <v>#N/A</v>
      </c>
      <c r="NW128" s="8" t="e">
        <v>#N/A</v>
      </c>
      <c r="NX128" s="25" t="e">
        <v>#N/A</v>
      </c>
      <c r="NY128" s="39" t="e">
        <v>#N/A</v>
      </c>
    </row>
  </sheetData>
  <phoneticPr fontId="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147D7-9E67-46E2-8AEB-23EAA29B94CE}">
  <dimension ref="A1:AA54"/>
  <sheetViews>
    <sheetView topLeftCell="A23" workbookViewId="0">
      <selection activeCell="P26" sqref="P26"/>
    </sheetView>
  </sheetViews>
  <sheetFormatPr defaultColWidth="9.140625" defaultRowHeight="12.75" x14ac:dyDescent="0.25"/>
  <cols>
    <col min="1" max="1" width="5.85546875" style="31" customWidth="1"/>
    <col min="2" max="6" width="5" style="31" customWidth="1"/>
    <col min="7" max="7" width="5.85546875" style="31" customWidth="1"/>
    <col min="8" max="8" width="5" style="31" customWidth="1"/>
    <col min="9" max="9" width="5.85546875" style="31" customWidth="1"/>
    <col min="10" max="13" width="5" style="31" customWidth="1"/>
    <col min="14" max="14" width="4.7109375" style="31" customWidth="1"/>
    <col min="15" max="16" width="10.7109375" style="31" customWidth="1"/>
    <col min="17" max="18" width="10.42578125" style="31" bestFit="1" customWidth="1"/>
    <col min="19" max="16384" width="9.140625" style="31"/>
  </cols>
  <sheetData>
    <row r="1" spans="1:27" ht="16.5" customHeight="1" x14ac:dyDescent="0.25">
      <c r="A1" s="30" t="s">
        <v>526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27" ht="18.75" customHeight="1" x14ac:dyDescent="0.25">
      <c r="A2" s="30" t="s">
        <v>527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27" s="30" customFormat="1" ht="17.25" customHeight="1" x14ac:dyDescent="0.25">
      <c r="A3" s="30" t="s">
        <v>528</v>
      </c>
    </row>
    <row r="4" spans="1:27" ht="17.25" customHeight="1" x14ac:dyDescent="0.25">
      <c r="A4" s="32" t="s">
        <v>529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</row>
    <row r="5" spans="1:27" s="30" customFormat="1" ht="17.25" customHeight="1" x14ac:dyDescent="0.25">
      <c r="A5" s="30" t="s">
        <v>530</v>
      </c>
    </row>
    <row r="6" spans="1:27" s="35" customFormat="1" ht="16.350000000000001" customHeight="1" x14ac:dyDescent="0.25">
      <c r="A6" s="33" t="s">
        <v>531</v>
      </c>
      <c r="B6" s="34" t="s">
        <v>532</v>
      </c>
      <c r="C6" s="34" t="s">
        <v>533</v>
      </c>
      <c r="D6" s="34" t="s">
        <v>534</v>
      </c>
      <c r="E6" s="34" t="s">
        <v>535</v>
      </c>
      <c r="F6" s="34" t="s">
        <v>536</v>
      </c>
      <c r="G6" s="34" t="s">
        <v>537</v>
      </c>
      <c r="H6" s="34" t="s">
        <v>538</v>
      </c>
      <c r="I6" s="34" t="s">
        <v>539</v>
      </c>
      <c r="J6" s="34" t="s">
        <v>540</v>
      </c>
      <c r="K6" s="34" t="s">
        <v>541</v>
      </c>
      <c r="L6" s="34" t="s">
        <v>542</v>
      </c>
      <c r="M6" s="34" t="s">
        <v>543</v>
      </c>
      <c r="N6" s="34" t="s">
        <v>544</v>
      </c>
      <c r="O6" s="41" t="s">
        <v>604</v>
      </c>
      <c r="P6" s="41" t="s">
        <v>605</v>
      </c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</row>
    <row r="7" spans="1:27" ht="16.350000000000001" customHeight="1" x14ac:dyDescent="0.25">
      <c r="A7">
        <v>1977</v>
      </c>
      <c r="B7"/>
      <c r="C7"/>
      <c r="D7"/>
      <c r="E7"/>
      <c r="F7"/>
      <c r="G7"/>
      <c r="H7"/>
      <c r="I7"/>
      <c r="J7"/>
      <c r="K7"/>
      <c r="L7"/>
      <c r="M7">
        <v>100</v>
      </c>
      <c r="N7"/>
      <c r="O7" s="41"/>
      <c r="P7" s="41"/>
    </row>
    <row r="8" spans="1:27" ht="16.350000000000001" customHeight="1" x14ac:dyDescent="0.25">
      <c r="A8">
        <v>1978</v>
      </c>
      <c r="B8">
        <v>100.5</v>
      </c>
      <c r="C8">
        <v>101.1</v>
      </c>
      <c r="D8">
        <v>101.8</v>
      </c>
      <c r="E8">
        <v>102.7</v>
      </c>
      <c r="F8">
        <v>103.6</v>
      </c>
      <c r="G8">
        <v>104.5</v>
      </c>
      <c r="H8">
        <v>105</v>
      </c>
      <c r="I8">
        <v>105.5</v>
      </c>
      <c r="J8">
        <v>106.1</v>
      </c>
      <c r="K8">
        <v>106.7</v>
      </c>
      <c r="L8">
        <v>107.3</v>
      </c>
      <c r="M8">
        <v>107.8</v>
      </c>
      <c r="N8">
        <v>104.4</v>
      </c>
      <c r="O8" s="41"/>
      <c r="P8" s="41"/>
    </row>
    <row r="9" spans="1:27" ht="16.350000000000001" customHeight="1" x14ac:dyDescent="0.25">
      <c r="A9">
        <v>1979</v>
      </c>
      <c r="B9">
        <v>108.7</v>
      </c>
      <c r="C9">
        <v>109.7</v>
      </c>
      <c r="D9">
        <v>110.7</v>
      </c>
      <c r="E9">
        <v>111.8</v>
      </c>
      <c r="F9">
        <v>113</v>
      </c>
      <c r="G9">
        <v>114.1</v>
      </c>
      <c r="H9">
        <v>115.1</v>
      </c>
      <c r="I9">
        <v>116</v>
      </c>
      <c r="J9">
        <v>117.1</v>
      </c>
      <c r="K9">
        <v>117.9</v>
      </c>
      <c r="L9">
        <v>118.5</v>
      </c>
      <c r="M9">
        <v>119.5</v>
      </c>
      <c r="N9">
        <v>114.3</v>
      </c>
      <c r="O9" s="41"/>
      <c r="P9" s="41"/>
    </row>
    <row r="10" spans="1:27" ht="16.350000000000001" customHeight="1" x14ac:dyDescent="0.25">
      <c r="A10">
        <v>1980</v>
      </c>
      <c r="B10">
        <v>120.8</v>
      </c>
      <c r="C10">
        <v>122.4</v>
      </c>
      <c r="D10">
        <v>123.8</v>
      </c>
      <c r="E10">
        <v>124.7</v>
      </c>
      <c r="F10">
        <v>125.7</v>
      </c>
      <c r="G10">
        <v>126.7</v>
      </c>
      <c r="H10">
        <v>127.5</v>
      </c>
      <c r="I10">
        <v>128.6</v>
      </c>
      <c r="J10">
        <v>129.9</v>
      </c>
      <c r="K10">
        <v>130.69999999999999</v>
      </c>
      <c r="L10">
        <v>131.5</v>
      </c>
      <c r="M10">
        <v>132.4</v>
      </c>
      <c r="N10">
        <v>127.1</v>
      </c>
      <c r="O10"/>
    </row>
    <row r="11" spans="1:27" ht="16.350000000000001" customHeight="1" x14ac:dyDescent="0.25">
      <c r="A11">
        <v>1981</v>
      </c>
      <c r="B11">
        <v>133.6</v>
      </c>
      <c r="C11">
        <v>135.19999999999999</v>
      </c>
      <c r="D11">
        <v>136.30000000000001</v>
      </c>
      <c r="E11">
        <v>137.1</v>
      </c>
      <c r="F11">
        <v>137.9</v>
      </c>
      <c r="G11">
        <v>138.69999999999999</v>
      </c>
      <c r="H11">
        <v>139.69999999999999</v>
      </c>
      <c r="I11">
        <v>140.69999999999999</v>
      </c>
      <c r="J11">
        <v>141.80000000000001</v>
      </c>
      <c r="K11">
        <v>142.4</v>
      </c>
      <c r="L11">
        <v>142.9</v>
      </c>
      <c r="M11">
        <v>143.4</v>
      </c>
      <c r="N11">
        <v>139.1</v>
      </c>
      <c r="O11"/>
    </row>
    <row r="12" spans="1:27" ht="16.350000000000001" customHeight="1" x14ac:dyDescent="0.25">
      <c r="A12">
        <v>1982</v>
      </c>
      <c r="B12">
        <v>144.19999999999999</v>
      </c>
      <c r="C12">
        <v>144.69999999999999</v>
      </c>
      <c r="D12">
        <v>144.9</v>
      </c>
      <c r="E12">
        <v>145</v>
      </c>
      <c r="F12">
        <v>146.1</v>
      </c>
      <c r="G12">
        <v>147.5</v>
      </c>
      <c r="H12">
        <v>148.5</v>
      </c>
      <c r="I12">
        <v>148.80000000000001</v>
      </c>
      <c r="J12">
        <v>149.5</v>
      </c>
      <c r="K12">
        <v>150.19999999999999</v>
      </c>
      <c r="L12">
        <v>150.5</v>
      </c>
      <c r="M12">
        <v>150.6</v>
      </c>
      <c r="N12">
        <v>147.5</v>
      </c>
      <c r="O12"/>
    </row>
    <row r="13" spans="1:27" ht="16.350000000000001" customHeight="1" x14ac:dyDescent="0.25">
      <c r="A13">
        <v>1983</v>
      </c>
      <c r="B13">
        <v>151</v>
      </c>
      <c r="C13">
        <v>151.1</v>
      </c>
      <c r="D13">
        <v>151.19999999999999</v>
      </c>
      <c r="E13">
        <v>152.4</v>
      </c>
      <c r="F13">
        <v>153.19999999999999</v>
      </c>
      <c r="G13">
        <v>153.69999999999999</v>
      </c>
      <c r="H13">
        <v>154.30000000000001</v>
      </c>
      <c r="I13">
        <v>154.80000000000001</v>
      </c>
      <c r="J13">
        <v>155.6</v>
      </c>
      <c r="K13">
        <v>156</v>
      </c>
      <c r="L13">
        <v>156.1</v>
      </c>
      <c r="M13">
        <v>156.30000000000001</v>
      </c>
      <c r="N13">
        <v>153.80000000000001</v>
      </c>
      <c r="O13"/>
    </row>
    <row r="14" spans="1:27" ht="16.350000000000001" customHeight="1" x14ac:dyDescent="0.25">
      <c r="A14">
        <v>1984</v>
      </c>
      <c r="B14">
        <v>157.19999999999999</v>
      </c>
      <c r="C14">
        <v>158</v>
      </c>
      <c r="D14">
        <v>158.30000000000001</v>
      </c>
      <c r="E14">
        <v>159</v>
      </c>
      <c r="F14">
        <v>159.5</v>
      </c>
      <c r="G14">
        <v>159.9</v>
      </c>
      <c r="H14">
        <v>160.4</v>
      </c>
      <c r="I14">
        <v>161.1</v>
      </c>
      <c r="J14">
        <v>161.80000000000001</v>
      </c>
      <c r="K14">
        <v>162.19999999999999</v>
      </c>
      <c r="L14">
        <v>162.19999999999999</v>
      </c>
      <c r="M14">
        <v>162.30000000000001</v>
      </c>
      <c r="N14">
        <v>160.19999999999999</v>
      </c>
      <c r="O14"/>
    </row>
    <row r="15" spans="1:27" ht="16.350000000000001" customHeight="1" x14ac:dyDescent="0.25">
      <c r="A15">
        <v>1985</v>
      </c>
      <c r="B15">
        <v>162.5</v>
      </c>
      <c r="C15">
        <v>163.19999999999999</v>
      </c>
      <c r="D15">
        <v>163.9</v>
      </c>
      <c r="E15">
        <v>164.6</v>
      </c>
      <c r="F15">
        <v>165.2</v>
      </c>
      <c r="G15">
        <v>165.6</v>
      </c>
      <c r="H15">
        <v>165.9</v>
      </c>
      <c r="I15">
        <v>166.2</v>
      </c>
      <c r="J15">
        <v>166.8</v>
      </c>
      <c r="K15">
        <v>167.2</v>
      </c>
      <c r="L15">
        <v>167.7</v>
      </c>
      <c r="M15">
        <v>168.1</v>
      </c>
      <c r="N15">
        <v>165.6</v>
      </c>
      <c r="O15"/>
    </row>
    <row r="16" spans="1:27" ht="16.350000000000001" customHeight="1" x14ac:dyDescent="0.25">
      <c r="A16">
        <v>1986</v>
      </c>
      <c r="B16">
        <v>168.6</v>
      </c>
      <c r="C16">
        <v>168.1</v>
      </c>
      <c r="D16">
        <v>167.3</v>
      </c>
      <c r="E16">
        <v>166.9</v>
      </c>
      <c r="F16">
        <v>167.4</v>
      </c>
      <c r="G16">
        <v>168.2</v>
      </c>
      <c r="H16">
        <v>168.2</v>
      </c>
      <c r="I16">
        <v>168.5</v>
      </c>
      <c r="J16">
        <v>169.4</v>
      </c>
      <c r="K16">
        <v>169.5</v>
      </c>
      <c r="L16">
        <v>169.5</v>
      </c>
      <c r="M16">
        <v>169.6</v>
      </c>
      <c r="N16">
        <v>168.4</v>
      </c>
      <c r="O16"/>
    </row>
    <row r="17" spans="1:15" ht="16.350000000000001" customHeight="1" x14ac:dyDescent="0.25">
      <c r="A17">
        <v>1987</v>
      </c>
      <c r="B17">
        <v>170.6</v>
      </c>
      <c r="C17">
        <v>171.3</v>
      </c>
      <c r="D17">
        <v>172</v>
      </c>
      <c r="E17">
        <v>172.9</v>
      </c>
      <c r="F17">
        <v>173.4</v>
      </c>
      <c r="G17">
        <v>174</v>
      </c>
      <c r="H17">
        <v>174.3</v>
      </c>
      <c r="I17">
        <v>175.3</v>
      </c>
      <c r="J17">
        <v>176.1</v>
      </c>
      <c r="K17">
        <v>176.5</v>
      </c>
      <c r="L17">
        <v>176.6</v>
      </c>
      <c r="M17">
        <v>176.5</v>
      </c>
      <c r="N17">
        <v>174.1</v>
      </c>
      <c r="O17"/>
    </row>
    <row r="18" spans="1:15" ht="16.350000000000001" customHeight="1" x14ac:dyDescent="0.25">
      <c r="A18">
        <v>1988</v>
      </c>
      <c r="B18">
        <v>177</v>
      </c>
      <c r="C18">
        <v>177.3</v>
      </c>
      <c r="D18">
        <v>178</v>
      </c>
      <c r="E18">
        <v>178.9</v>
      </c>
      <c r="F18">
        <v>179.5</v>
      </c>
      <c r="G18">
        <v>180.1</v>
      </c>
      <c r="H18">
        <v>180.8</v>
      </c>
      <c r="I18">
        <v>181.6</v>
      </c>
      <c r="J18">
        <v>182.7</v>
      </c>
      <c r="K18">
        <v>183.2</v>
      </c>
      <c r="L18">
        <v>183.3</v>
      </c>
      <c r="M18">
        <v>183.4</v>
      </c>
      <c r="N18">
        <v>180.5</v>
      </c>
      <c r="O18"/>
    </row>
    <row r="19" spans="1:15" ht="16.350000000000001" customHeight="1" x14ac:dyDescent="0.25">
      <c r="A19">
        <v>1989</v>
      </c>
      <c r="B19">
        <v>184.3</v>
      </c>
      <c r="C19">
        <v>184.9</v>
      </c>
      <c r="D19">
        <v>185.9</v>
      </c>
      <c r="E19">
        <v>187.2</v>
      </c>
      <c r="F19">
        <v>188.1</v>
      </c>
      <c r="G19">
        <v>188.5</v>
      </c>
      <c r="H19">
        <v>189</v>
      </c>
      <c r="I19">
        <v>189.2</v>
      </c>
      <c r="J19">
        <v>189.8</v>
      </c>
      <c r="K19">
        <v>190.6</v>
      </c>
      <c r="L19">
        <v>190.9</v>
      </c>
      <c r="M19">
        <v>191.1</v>
      </c>
      <c r="N19">
        <v>188.3</v>
      </c>
      <c r="O19"/>
    </row>
    <row r="20" spans="1:15" ht="16.350000000000001" customHeight="1" x14ac:dyDescent="0.25">
      <c r="A20">
        <v>1990</v>
      </c>
      <c r="B20">
        <v>193</v>
      </c>
      <c r="C20">
        <v>193.9</v>
      </c>
      <c r="D20">
        <v>194.9</v>
      </c>
      <c r="E20">
        <v>195.2</v>
      </c>
      <c r="F20">
        <v>195.5</v>
      </c>
      <c r="G20">
        <v>196.5</v>
      </c>
      <c r="H20">
        <v>197.3</v>
      </c>
      <c r="I20">
        <v>199</v>
      </c>
      <c r="J20">
        <v>200.6</v>
      </c>
      <c r="K20">
        <v>201.7</v>
      </c>
      <c r="L20">
        <v>202</v>
      </c>
      <c r="M20">
        <v>202</v>
      </c>
      <c r="N20">
        <v>197.6</v>
      </c>
      <c r="O20"/>
    </row>
    <row r="21" spans="1:15" ht="16.350000000000001" customHeight="1" x14ac:dyDescent="0.25">
      <c r="A21">
        <v>1991</v>
      </c>
      <c r="B21">
        <v>202.9</v>
      </c>
      <c r="C21">
        <v>203.1</v>
      </c>
      <c r="D21">
        <v>203.3</v>
      </c>
      <c r="E21">
        <v>203.5</v>
      </c>
      <c r="F21">
        <v>204.1</v>
      </c>
      <c r="G21">
        <v>204.5</v>
      </c>
      <c r="H21">
        <v>204.7</v>
      </c>
      <c r="I21">
        <v>205.2</v>
      </c>
      <c r="J21">
        <v>206.1</v>
      </c>
      <c r="K21">
        <v>206.2</v>
      </c>
      <c r="L21">
        <v>206.7</v>
      </c>
      <c r="M21">
        <v>206.8</v>
      </c>
      <c r="N21">
        <v>204.8</v>
      </c>
      <c r="O21"/>
    </row>
    <row r="22" spans="1:15" ht="16.350000000000001" customHeight="1" x14ac:dyDescent="0.25">
      <c r="A22">
        <v>1992</v>
      </c>
      <c r="B22">
        <v>207.2</v>
      </c>
      <c r="C22">
        <v>207.7</v>
      </c>
      <c r="D22">
        <v>208.6</v>
      </c>
      <c r="E22">
        <v>209</v>
      </c>
      <c r="F22">
        <v>209.3</v>
      </c>
      <c r="G22">
        <v>209.7</v>
      </c>
      <c r="H22">
        <v>210.1</v>
      </c>
      <c r="I22">
        <v>210.6</v>
      </c>
      <c r="J22">
        <v>211.2</v>
      </c>
      <c r="K22">
        <v>211.8</v>
      </c>
      <c r="L22">
        <v>212.1</v>
      </c>
      <c r="M22">
        <v>211.9</v>
      </c>
      <c r="N22">
        <v>209.9</v>
      </c>
      <c r="O22"/>
    </row>
    <row r="23" spans="1:15" ht="16.350000000000001" customHeight="1" x14ac:dyDescent="0.25">
      <c r="A23">
        <v>1993</v>
      </c>
      <c r="B23">
        <v>212.6</v>
      </c>
      <c r="C23">
        <v>213.3</v>
      </c>
      <c r="D23">
        <v>214</v>
      </c>
      <c r="E23">
        <v>214.5</v>
      </c>
      <c r="F23">
        <v>215</v>
      </c>
      <c r="G23">
        <v>215.2</v>
      </c>
      <c r="H23">
        <v>215.3</v>
      </c>
      <c r="I23">
        <v>215.7</v>
      </c>
      <c r="J23">
        <v>216</v>
      </c>
      <c r="K23">
        <v>216.7</v>
      </c>
      <c r="L23">
        <v>216.9</v>
      </c>
      <c r="M23">
        <v>216.7</v>
      </c>
      <c r="N23">
        <v>215.2</v>
      </c>
      <c r="O23"/>
    </row>
    <row r="24" spans="1:15" ht="16.350000000000001" customHeight="1" x14ac:dyDescent="0.25">
      <c r="A24">
        <v>1994</v>
      </c>
      <c r="B24">
        <v>217.1</v>
      </c>
      <c r="C24">
        <v>217.6</v>
      </c>
      <c r="D24">
        <v>218.4</v>
      </c>
      <c r="E24">
        <v>218.6</v>
      </c>
      <c r="F24">
        <v>218.9</v>
      </c>
      <c r="G24">
        <v>219.5</v>
      </c>
      <c r="H24">
        <v>220</v>
      </c>
      <c r="I24">
        <v>220.7</v>
      </c>
      <c r="J24">
        <v>221.1</v>
      </c>
      <c r="K24">
        <v>221.2</v>
      </c>
      <c r="L24">
        <v>221.5</v>
      </c>
      <c r="M24">
        <v>221.4</v>
      </c>
      <c r="N24">
        <v>219.7</v>
      </c>
      <c r="O24"/>
    </row>
    <row r="25" spans="1:15" ht="16.350000000000001" customHeight="1" x14ac:dyDescent="0.25">
      <c r="A25">
        <v>1995</v>
      </c>
      <c r="B25">
        <v>222.2</v>
      </c>
      <c r="C25">
        <v>222.9</v>
      </c>
      <c r="D25">
        <v>223.6</v>
      </c>
      <c r="E25">
        <v>224.3</v>
      </c>
      <c r="F25">
        <v>224.7</v>
      </c>
      <c r="G25">
        <v>225.2</v>
      </c>
      <c r="H25">
        <v>225.3</v>
      </c>
      <c r="I25">
        <v>225.7</v>
      </c>
      <c r="J25">
        <v>226.1</v>
      </c>
      <c r="K25">
        <v>226.7</v>
      </c>
      <c r="L25">
        <v>226.5</v>
      </c>
      <c r="M25">
        <v>226.4</v>
      </c>
      <c r="N25">
        <v>225</v>
      </c>
      <c r="O25"/>
    </row>
    <row r="26" spans="1:15" ht="16.350000000000001" customHeight="1" x14ac:dyDescent="0.25">
      <c r="A26">
        <v>1996</v>
      </c>
      <c r="B26">
        <v>227.5</v>
      </c>
      <c r="C26">
        <v>228.3</v>
      </c>
      <c r="D26">
        <v>229.4</v>
      </c>
      <c r="E26">
        <v>230.2</v>
      </c>
      <c r="F26">
        <v>230.8</v>
      </c>
      <c r="G26">
        <v>230.9</v>
      </c>
      <c r="H26">
        <v>231.3</v>
      </c>
      <c r="I26">
        <v>231.5</v>
      </c>
      <c r="J26">
        <v>232.3</v>
      </c>
      <c r="K26">
        <v>233</v>
      </c>
      <c r="L26">
        <v>233.4</v>
      </c>
      <c r="M26">
        <v>233.4</v>
      </c>
      <c r="N26">
        <v>231</v>
      </c>
      <c r="O26"/>
    </row>
    <row r="27" spans="1:15" ht="16.350000000000001" customHeight="1" x14ac:dyDescent="0.25">
      <c r="A27">
        <v>1997</v>
      </c>
      <c r="B27">
        <v>234.1</v>
      </c>
      <c r="C27">
        <v>234.7</v>
      </c>
      <c r="D27">
        <v>235.2</v>
      </c>
      <c r="E27">
        <v>235.5</v>
      </c>
      <c r="F27">
        <v>235.4</v>
      </c>
      <c r="G27">
        <v>235.8</v>
      </c>
      <c r="H27">
        <v>235.9</v>
      </c>
      <c r="I27">
        <v>236.3</v>
      </c>
      <c r="J27">
        <v>237.1</v>
      </c>
      <c r="K27">
        <v>237.5</v>
      </c>
      <c r="L27">
        <v>237.4</v>
      </c>
      <c r="M27">
        <v>237</v>
      </c>
      <c r="N27">
        <v>236</v>
      </c>
      <c r="O27"/>
    </row>
    <row r="28" spans="1:15" ht="16.350000000000001" customHeight="1" x14ac:dyDescent="0.25">
      <c r="A28">
        <v>1998</v>
      </c>
      <c r="B28">
        <v>237.4</v>
      </c>
      <c r="C28">
        <v>237.8</v>
      </c>
      <c r="D28">
        <v>238.1</v>
      </c>
      <c r="E28">
        <v>238.6</v>
      </c>
      <c r="F28">
        <v>239</v>
      </c>
      <c r="G28">
        <v>239.1</v>
      </c>
      <c r="H28">
        <v>239.4</v>
      </c>
      <c r="I28">
        <v>239.7</v>
      </c>
      <c r="J28">
        <v>240</v>
      </c>
      <c r="K28">
        <v>240.5</v>
      </c>
      <c r="L28">
        <v>240.5</v>
      </c>
      <c r="M28">
        <v>240.3</v>
      </c>
      <c r="N28">
        <v>239.2</v>
      </c>
      <c r="O28"/>
    </row>
    <row r="29" spans="1:15" ht="16.350000000000001" customHeight="1" x14ac:dyDescent="0.25">
      <c r="A29">
        <v>1999</v>
      </c>
      <c r="B29">
        <v>240.9</v>
      </c>
      <c r="C29">
        <v>241.2</v>
      </c>
      <c r="D29">
        <v>241.9</v>
      </c>
      <c r="E29">
        <v>243.6</v>
      </c>
      <c r="F29">
        <v>243.6</v>
      </c>
      <c r="G29">
        <v>243.7</v>
      </c>
      <c r="H29">
        <v>244.4</v>
      </c>
      <c r="I29">
        <v>245.1</v>
      </c>
      <c r="J29">
        <v>246.2</v>
      </c>
      <c r="K29">
        <v>246.7</v>
      </c>
      <c r="L29">
        <v>246.8</v>
      </c>
      <c r="M29">
        <v>246.8</v>
      </c>
      <c r="N29">
        <v>244.2</v>
      </c>
      <c r="O29"/>
    </row>
    <row r="30" spans="1:15" ht="16.350000000000001" customHeight="1" x14ac:dyDescent="0.25">
      <c r="A30">
        <v>2000</v>
      </c>
      <c r="B30">
        <v>247.6</v>
      </c>
      <c r="C30">
        <v>249.1</v>
      </c>
      <c r="D30">
        <v>251.1</v>
      </c>
      <c r="E30">
        <v>251.2</v>
      </c>
      <c r="F30">
        <v>251.4</v>
      </c>
      <c r="G30">
        <v>252.9</v>
      </c>
      <c r="H30">
        <v>253.4</v>
      </c>
      <c r="I30">
        <v>253.4</v>
      </c>
      <c r="J30">
        <v>254.8</v>
      </c>
      <c r="K30">
        <v>255.1</v>
      </c>
      <c r="L30">
        <v>255.3</v>
      </c>
      <c r="M30">
        <v>255.1</v>
      </c>
      <c r="N30">
        <v>252.5</v>
      </c>
      <c r="O30"/>
    </row>
    <row r="31" spans="1:15" ht="16.350000000000001" customHeight="1" x14ac:dyDescent="0.25">
      <c r="A31">
        <v>2001</v>
      </c>
      <c r="B31">
        <v>256.8</v>
      </c>
      <c r="C31">
        <v>257.89999999999998</v>
      </c>
      <c r="D31">
        <v>258.5</v>
      </c>
      <c r="E31">
        <v>259.5</v>
      </c>
      <c r="F31">
        <v>260.5</v>
      </c>
      <c r="G31">
        <v>261.10000000000002</v>
      </c>
      <c r="H31">
        <v>260.3</v>
      </c>
      <c r="I31">
        <v>260.39999999999998</v>
      </c>
      <c r="J31">
        <v>261.39999999999998</v>
      </c>
      <c r="K31">
        <v>260.60000000000002</v>
      </c>
      <c r="L31">
        <v>260.10000000000002</v>
      </c>
      <c r="M31">
        <v>259.10000000000002</v>
      </c>
      <c r="N31">
        <v>259.7</v>
      </c>
      <c r="O31"/>
    </row>
    <row r="32" spans="1:15" ht="16.350000000000001" customHeight="1" x14ac:dyDescent="0.25">
      <c r="A32">
        <v>2002</v>
      </c>
      <c r="B32">
        <v>259.8</v>
      </c>
      <c r="C32">
        <v>260.8</v>
      </c>
      <c r="D32">
        <v>262.2</v>
      </c>
      <c r="E32">
        <v>263.7</v>
      </c>
      <c r="F32">
        <v>263.60000000000002</v>
      </c>
      <c r="G32">
        <v>263.89999999999998</v>
      </c>
      <c r="H32">
        <v>264.10000000000002</v>
      </c>
      <c r="I32">
        <v>265</v>
      </c>
      <c r="J32">
        <v>265.39999999999998</v>
      </c>
      <c r="K32">
        <v>265.89999999999998</v>
      </c>
      <c r="L32">
        <v>265.89999999999998</v>
      </c>
      <c r="M32">
        <v>265.3</v>
      </c>
      <c r="N32">
        <v>263.8</v>
      </c>
      <c r="O32"/>
    </row>
    <row r="33" spans="1:16" ht="16.350000000000001" customHeight="1" x14ac:dyDescent="0.25">
      <c r="A33">
        <v>2003</v>
      </c>
      <c r="B33">
        <v>266.39999999999998</v>
      </c>
      <c r="C33">
        <v>268.60000000000002</v>
      </c>
      <c r="D33">
        <v>270.2</v>
      </c>
      <c r="E33">
        <v>269.5</v>
      </c>
      <c r="F33">
        <v>269.10000000000002</v>
      </c>
      <c r="G33">
        <v>269.5</v>
      </c>
      <c r="H33">
        <v>269.7</v>
      </c>
      <c r="I33">
        <v>270.7</v>
      </c>
      <c r="J33">
        <v>271.60000000000002</v>
      </c>
      <c r="K33">
        <v>271.39999999999998</v>
      </c>
      <c r="L33">
        <v>270.60000000000002</v>
      </c>
      <c r="M33">
        <v>270.3</v>
      </c>
      <c r="N33">
        <v>269.8</v>
      </c>
      <c r="O33"/>
    </row>
    <row r="34" spans="1:16" ht="16.350000000000001" customHeight="1" x14ac:dyDescent="0.25">
      <c r="A34">
        <v>2004</v>
      </c>
      <c r="B34">
        <v>271.7</v>
      </c>
      <c r="C34">
        <v>273.2</v>
      </c>
      <c r="D34">
        <v>274.89999999999998</v>
      </c>
      <c r="E34">
        <v>275.8</v>
      </c>
      <c r="F34">
        <v>277.3</v>
      </c>
      <c r="G34">
        <v>278.2</v>
      </c>
      <c r="H34">
        <v>277.8</v>
      </c>
      <c r="I34">
        <v>277.89999999999998</v>
      </c>
      <c r="J34">
        <v>278.5</v>
      </c>
      <c r="K34">
        <v>280</v>
      </c>
      <c r="L34">
        <v>280.2</v>
      </c>
      <c r="M34">
        <v>279.10000000000002</v>
      </c>
      <c r="N34">
        <v>277</v>
      </c>
      <c r="O34"/>
    </row>
    <row r="35" spans="1:16" ht="16.350000000000001" customHeight="1" x14ac:dyDescent="0.25">
      <c r="A35">
        <v>2005</v>
      </c>
      <c r="B35">
        <v>279.60000000000002</v>
      </c>
      <c r="C35">
        <v>281.3</v>
      </c>
      <c r="D35">
        <v>283.5</v>
      </c>
      <c r="E35">
        <v>285.39999999999998</v>
      </c>
      <c r="F35">
        <v>285.2</v>
      </c>
      <c r="G35">
        <v>285.2</v>
      </c>
      <c r="H35">
        <v>286.5</v>
      </c>
      <c r="I35">
        <v>288</v>
      </c>
      <c r="J35">
        <v>291.5</v>
      </c>
      <c r="K35">
        <v>292.2</v>
      </c>
      <c r="L35">
        <v>289.8</v>
      </c>
      <c r="M35">
        <v>288.60000000000002</v>
      </c>
      <c r="N35">
        <v>286.39999999999998</v>
      </c>
      <c r="O35"/>
    </row>
    <row r="36" spans="1:16" ht="16.350000000000001" customHeight="1" x14ac:dyDescent="0.25">
      <c r="A36">
        <v>2006</v>
      </c>
      <c r="B36">
        <v>290.8</v>
      </c>
      <c r="C36">
        <v>291.39999999999998</v>
      </c>
      <c r="D36">
        <v>293.10000000000002</v>
      </c>
      <c r="E36">
        <v>295.5</v>
      </c>
      <c r="F36">
        <v>296.89999999999998</v>
      </c>
      <c r="G36">
        <v>297.60000000000002</v>
      </c>
      <c r="H36">
        <v>298.39999999999998</v>
      </c>
      <c r="I36">
        <v>299.10000000000002</v>
      </c>
      <c r="J36">
        <v>297.60000000000002</v>
      </c>
      <c r="K36">
        <v>296</v>
      </c>
      <c r="L36">
        <v>295.60000000000002</v>
      </c>
      <c r="M36">
        <v>296</v>
      </c>
      <c r="N36">
        <v>295.7</v>
      </c>
      <c r="O36"/>
    </row>
    <row r="37" spans="1:16" ht="16.350000000000001" customHeight="1" x14ac:dyDescent="0.25">
      <c r="A37">
        <v>2007</v>
      </c>
      <c r="B37">
        <v>296.89999999999998</v>
      </c>
      <c r="C37">
        <v>298.5</v>
      </c>
      <c r="D37">
        <v>301.2</v>
      </c>
      <c r="E37">
        <v>303.10000000000002</v>
      </c>
      <c r="F37">
        <v>305</v>
      </c>
      <c r="G37">
        <v>305.60000000000002</v>
      </c>
      <c r="H37">
        <v>305.5</v>
      </c>
      <c r="I37">
        <v>304.89999999999998</v>
      </c>
      <c r="J37">
        <v>305.8</v>
      </c>
      <c r="K37">
        <v>306.39999999999998</v>
      </c>
      <c r="L37">
        <v>308.3</v>
      </c>
      <c r="M37">
        <v>308.10000000000002</v>
      </c>
      <c r="N37">
        <v>304.10000000000002</v>
      </c>
      <c r="O37"/>
    </row>
    <row r="38" spans="1:16" ht="16.350000000000001" customHeight="1" x14ac:dyDescent="0.25">
      <c r="A38">
        <v>2008</v>
      </c>
      <c r="B38">
        <v>309.60000000000002</v>
      </c>
      <c r="C38">
        <v>310.5</v>
      </c>
      <c r="D38">
        <v>313.2</v>
      </c>
      <c r="E38">
        <v>315.10000000000002</v>
      </c>
      <c r="F38">
        <v>317.7</v>
      </c>
      <c r="G38">
        <v>320.89999999999998</v>
      </c>
      <c r="H38">
        <v>322.60000000000002</v>
      </c>
      <c r="I38">
        <v>321.3</v>
      </c>
      <c r="J38">
        <v>320.89999999999998</v>
      </c>
      <c r="K38">
        <v>317.60000000000002</v>
      </c>
      <c r="L38">
        <v>311.60000000000002</v>
      </c>
      <c r="M38">
        <v>308.3</v>
      </c>
      <c r="N38">
        <v>315.8</v>
      </c>
      <c r="O38"/>
    </row>
    <row r="39" spans="1:16" ht="16.350000000000001" customHeight="1" x14ac:dyDescent="0.25">
      <c r="A39">
        <v>2009</v>
      </c>
      <c r="B39">
        <v>309.7</v>
      </c>
      <c r="C39">
        <v>311.2</v>
      </c>
      <c r="D39">
        <v>312</v>
      </c>
      <c r="E39">
        <v>312.8</v>
      </c>
      <c r="F39">
        <v>313.7</v>
      </c>
      <c r="G39">
        <v>316.39999999999998</v>
      </c>
      <c r="H39">
        <v>315.8</v>
      </c>
      <c r="I39">
        <v>316.60000000000002</v>
      </c>
      <c r="J39">
        <v>316.8</v>
      </c>
      <c r="K39">
        <v>317.10000000000002</v>
      </c>
      <c r="L39">
        <v>317.3</v>
      </c>
      <c r="M39">
        <v>316.7</v>
      </c>
      <c r="N39">
        <v>314.7</v>
      </c>
      <c r="O39"/>
    </row>
    <row r="40" spans="1:16" ht="16.350000000000001" customHeight="1" x14ac:dyDescent="0.25">
      <c r="A40">
        <v>2010</v>
      </c>
      <c r="B40">
        <v>317.8</v>
      </c>
      <c r="C40">
        <v>317.89999999999998</v>
      </c>
      <c r="D40">
        <v>319.2</v>
      </c>
      <c r="E40">
        <v>319.8</v>
      </c>
      <c r="F40">
        <v>320</v>
      </c>
      <c r="G40">
        <v>319.7</v>
      </c>
      <c r="H40">
        <v>319.8</v>
      </c>
      <c r="I40">
        <v>320.2</v>
      </c>
      <c r="J40">
        <v>320.39999999999998</v>
      </c>
      <c r="K40">
        <v>320.8</v>
      </c>
      <c r="L40">
        <v>320.89999999999998</v>
      </c>
      <c r="M40">
        <v>321.5</v>
      </c>
      <c r="N40">
        <v>319.8</v>
      </c>
      <c r="O40"/>
    </row>
    <row r="41" spans="1:16" ht="16.350000000000001" customHeight="1" x14ac:dyDescent="0.25">
      <c r="A41">
        <v>2011</v>
      </c>
      <c r="B41">
        <v>323</v>
      </c>
      <c r="C41">
        <v>324.60000000000002</v>
      </c>
      <c r="D41">
        <v>327.8</v>
      </c>
      <c r="E41">
        <v>329.9</v>
      </c>
      <c r="F41">
        <v>331.5</v>
      </c>
      <c r="G41">
        <v>331.1</v>
      </c>
      <c r="H41">
        <v>331.4</v>
      </c>
      <c r="I41">
        <v>332.3</v>
      </c>
      <c r="J41">
        <v>332.8</v>
      </c>
      <c r="K41">
        <v>332.2</v>
      </c>
      <c r="L41">
        <v>331.9</v>
      </c>
      <c r="M41">
        <v>331.1</v>
      </c>
      <c r="N41">
        <v>330</v>
      </c>
      <c r="O41"/>
    </row>
    <row r="42" spans="1:16" ht="16.350000000000001" customHeight="1" x14ac:dyDescent="0.25">
      <c r="A42">
        <v>2012</v>
      </c>
      <c r="B42">
        <v>332.6</v>
      </c>
      <c r="C42">
        <v>334</v>
      </c>
      <c r="D42">
        <v>336.6</v>
      </c>
      <c r="E42">
        <v>337.6</v>
      </c>
      <c r="F42">
        <v>337.2</v>
      </c>
      <c r="G42">
        <v>336.7</v>
      </c>
      <c r="H42">
        <v>336.2</v>
      </c>
      <c r="I42">
        <v>338.1</v>
      </c>
      <c r="J42">
        <v>339.6</v>
      </c>
      <c r="K42">
        <v>339.5</v>
      </c>
      <c r="L42">
        <v>337.9</v>
      </c>
      <c r="M42">
        <v>337</v>
      </c>
      <c r="N42">
        <v>336.9</v>
      </c>
      <c r="O42"/>
    </row>
    <row r="43" spans="1:16" ht="16.350000000000001" customHeight="1" x14ac:dyDescent="0.25">
      <c r="A43">
        <v>2013</v>
      </c>
      <c r="B43">
        <v>338</v>
      </c>
      <c r="C43">
        <v>340.8</v>
      </c>
      <c r="D43">
        <v>341.7</v>
      </c>
      <c r="E43">
        <v>341.3</v>
      </c>
      <c r="F43">
        <v>341.9</v>
      </c>
      <c r="G43">
        <v>342.8</v>
      </c>
      <c r="H43">
        <v>342.9</v>
      </c>
      <c r="I43">
        <v>343.3</v>
      </c>
      <c r="J43">
        <v>343.8</v>
      </c>
      <c r="K43">
        <v>342.9</v>
      </c>
      <c r="L43">
        <v>342.2</v>
      </c>
      <c r="M43">
        <v>342.2</v>
      </c>
      <c r="N43">
        <v>342</v>
      </c>
      <c r="O43"/>
    </row>
    <row r="44" spans="1:16" ht="16.350000000000001" customHeight="1" x14ac:dyDescent="0.25">
      <c r="A44" s="2">
        <v>2014</v>
      </c>
      <c r="B44">
        <v>343.5</v>
      </c>
      <c r="C44">
        <v>344.8</v>
      </c>
      <c r="D44">
        <v>347</v>
      </c>
      <c r="E44">
        <v>348.2</v>
      </c>
      <c r="F44">
        <v>349.4</v>
      </c>
      <c r="G44">
        <v>350.1</v>
      </c>
      <c r="H44">
        <v>349.9</v>
      </c>
      <c r="I44">
        <v>349.3</v>
      </c>
      <c r="J44">
        <v>349.6</v>
      </c>
      <c r="K44">
        <v>348.7</v>
      </c>
      <c r="L44">
        <v>346.9</v>
      </c>
      <c r="M44">
        <v>344.9</v>
      </c>
      <c r="N44" s="2">
        <v>347.7</v>
      </c>
      <c r="O44" s="36">
        <f>N$54/N44</f>
        <v>1.3301696865113604</v>
      </c>
      <c r="P44" s="36">
        <f t="shared" ref="P44:P52" si="0">N$53/N44</f>
        <v>1.2922059246476849</v>
      </c>
    </row>
    <row r="45" spans="1:16" ht="16.350000000000001" customHeight="1" x14ac:dyDescent="0.25">
      <c r="A45" s="2">
        <v>2015</v>
      </c>
      <c r="B45">
        <v>343.4</v>
      </c>
      <c r="C45">
        <v>344.9</v>
      </c>
      <c r="D45">
        <v>346.9</v>
      </c>
      <c r="E45">
        <v>347.7</v>
      </c>
      <c r="F45">
        <v>349.4</v>
      </c>
      <c r="G45">
        <v>350.7</v>
      </c>
      <c r="H45">
        <v>350.7</v>
      </c>
      <c r="I45">
        <v>350.2</v>
      </c>
      <c r="J45">
        <v>349.7</v>
      </c>
      <c r="K45">
        <v>349.5</v>
      </c>
      <c r="L45">
        <v>348.8</v>
      </c>
      <c r="M45">
        <v>347.6</v>
      </c>
      <c r="N45" s="2">
        <v>348.3</v>
      </c>
      <c r="O45" s="36">
        <f t="shared" ref="O45:O54" si="1">N$54/N45</f>
        <v>1.3278782658627619</v>
      </c>
      <c r="P45" s="36">
        <f t="shared" si="0"/>
        <v>1.2899799023830032</v>
      </c>
    </row>
    <row r="46" spans="1:16" ht="16.350000000000001" customHeight="1" x14ac:dyDescent="0.25">
      <c r="A46" s="2">
        <v>2016</v>
      </c>
      <c r="B46">
        <v>348.2</v>
      </c>
      <c r="C46">
        <v>348.5</v>
      </c>
      <c r="D46">
        <v>350</v>
      </c>
      <c r="E46">
        <v>351.7</v>
      </c>
      <c r="F46">
        <v>353.1</v>
      </c>
      <c r="G46">
        <v>354.2</v>
      </c>
      <c r="H46">
        <v>353.7</v>
      </c>
      <c r="I46">
        <v>354</v>
      </c>
      <c r="J46">
        <v>354.8</v>
      </c>
      <c r="K46">
        <v>355.3</v>
      </c>
      <c r="L46">
        <v>354.7</v>
      </c>
      <c r="M46">
        <v>354.9</v>
      </c>
      <c r="N46" s="2">
        <v>352.8</v>
      </c>
      <c r="O46" s="36">
        <f t="shared" si="1"/>
        <v>1.3109410430839001</v>
      </c>
      <c r="P46" s="36">
        <f t="shared" si="0"/>
        <v>1.2735260770975056</v>
      </c>
    </row>
    <row r="47" spans="1:16" ht="16.350000000000001" customHeight="1" x14ac:dyDescent="0.25">
      <c r="A47" s="2">
        <v>2017</v>
      </c>
      <c r="B47">
        <v>356.9</v>
      </c>
      <c r="C47">
        <v>358</v>
      </c>
      <c r="D47">
        <v>358.3</v>
      </c>
      <c r="E47">
        <v>359.4</v>
      </c>
      <c r="F47">
        <v>359.7</v>
      </c>
      <c r="G47">
        <v>360</v>
      </c>
      <c r="H47">
        <v>359.8</v>
      </c>
      <c r="I47">
        <v>360.9</v>
      </c>
      <c r="J47">
        <v>362.8</v>
      </c>
      <c r="K47">
        <v>362.5</v>
      </c>
      <c r="L47">
        <v>362.6</v>
      </c>
      <c r="M47">
        <v>362.3</v>
      </c>
      <c r="N47" s="2">
        <v>360.3</v>
      </c>
      <c r="O47" s="36">
        <f t="shared" si="1"/>
        <v>1.2836525117957258</v>
      </c>
      <c r="P47" s="36">
        <f t="shared" si="0"/>
        <v>1.2470163752428531</v>
      </c>
    </row>
    <row r="48" spans="1:16" ht="16.350000000000001" customHeight="1" x14ac:dyDescent="0.25">
      <c r="A48" s="2">
        <v>2018</v>
      </c>
      <c r="B48">
        <v>364.3</v>
      </c>
      <c r="C48">
        <v>366</v>
      </c>
      <c r="D48">
        <v>366.7</v>
      </c>
      <c r="E48">
        <v>368.3</v>
      </c>
      <c r="F48">
        <v>369.8</v>
      </c>
      <c r="G48">
        <v>370.3</v>
      </c>
      <c r="H48">
        <v>370.4</v>
      </c>
      <c r="I48">
        <v>370.7</v>
      </c>
      <c r="J48">
        <v>371.1</v>
      </c>
      <c r="K48">
        <v>371.8</v>
      </c>
      <c r="L48">
        <v>370.6</v>
      </c>
      <c r="M48">
        <v>369.3</v>
      </c>
      <c r="N48" s="2">
        <v>369.1</v>
      </c>
      <c r="O48" s="36">
        <f t="shared" si="1"/>
        <v>1.2530479544838797</v>
      </c>
      <c r="P48" s="36">
        <f t="shared" si="0"/>
        <v>1.2172852885396912</v>
      </c>
    </row>
    <row r="49" spans="1:16" ht="16.350000000000001" customHeight="1" x14ac:dyDescent="0.25">
      <c r="A49" s="2">
        <v>2019</v>
      </c>
      <c r="B49">
        <v>370</v>
      </c>
      <c r="C49">
        <v>371.5</v>
      </c>
      <c r="D49">
        <v>373.6</v>
      </c>
      <c r="E49">
        <v>375.6</v>
      </c>
      <c r="F49">
        <v>376.4</v>
      </c>
      <c r="G49">
        <v>376.5</v>
      </c>
      <c r="H49">
        <v>377.2</v>
      </c>
      <c r="I49">
        <v>377.1</v>
      </c>
      <c r="J49">
        <v>377.5</v>
      </c>
      <c r="K49">
        <v>378.4</v>
      </c>
      <c r="L49">
        <v>378.2</v>
      </c>
      <c r="M49">
        <v>377.8</v>
      </c>
      <c r="N49" s="2">
        <v>375.8</v>
      </c>
      <c r="O49" s="36">
        <f t="shared" si="1"/>
        <v>1.2307078233102713</v>
      </c>
      <c r="P49" s="36">
        <f t="shared" si="0"/>
        <v>1.1955827567855242</v>
      </c>
    </row>
    <row r="50" spans="1:16" ht="16.350000000000001" customHeight="1" x14ac:dyDescent="0.25">
      <c r="A50" s="2">
        <v>2020</v>
      </c>
      <c r="B50">
        <v>379.2</v>
      </c>
      <c r="C50">
        <v>380.2</v>
      </c>
      <c r="D50">
        <v>379.5</v>
      </c>
      <c r="E50">
        <v>377.2</v>
      </c>
      <c r="F50">
        <v>377.2</v>
      </c>
      <c r="G50">
        <v>379.4</v>
      </c>
      <c r="H50">
        <v>381.3</v>
      </c>
      <c r="I50">
        <v>382.6</v>
      </c>
      <c r="J50">
        <v>383.1</v>
      </c>
      <c r="K50">
        <v>383.2</v>
      </c>
      <c r="L50">
        <v>382.9</v>
      </c>
      <c r="M50">
        <v>383.2</v>
      </c>
      <c r="N50" s="2">
        <v>380.8</v>
      </c>
      <c r="O50" s="36">
        <f t="shared" si="1"/>
        <v>1.2145483193277311</v>
      </c>
      <c r="P50" s="36">
        <f t="shared" si="0"/>
        <v>1.1798844537815125</v>
      </c>
    </row>
    <row r="51" spans="1:16" ht="16.350000000000001" customHeight="1" x14ac:dyDescent="0.25">
      <c r="A51" s="2">
        <v>2021</v>
      </c>
      <c r="B51">
        <v>384.9</v>
      </c>
      <c r="C51">
        <v>387.1</v>
      </c>
      <c r="D51">
        <v>390</v>
      </c>
      <c r="E51">
        <v>393.2</v>
      </c>
      <c r="F51">
        <v>396.7</v>
      </c>
      <c r="G51">
        <v>400.5</v>
      </c>
      <c r="H51">
        <v>402.4</v>
      </c>
      <c r="I51">
        <v>403.1</v>
      </c>
      <c r="J51">
        <v>404.2</v>
      </c>
      <c r="K51">
        <v>407.6</v>
      </c>
      <c r="L51">
        <v>409.5</v>
      </c>
      <c r="M51">
        <v>410.8</v>
      </c>
      <c r="N51" s="2">
        <v>399.2</v>
      </c>
      <c r="O51" s="36">
        <f t="shared" si="1"/>
        <v>1.1585671342685371</v>
      </c>
      <c r="P51" s="36">
        <f t="shared" si="0"/>
        <v>1.1255010020040082</v>
      </c>
    </row>
    <row r="52" spans="1:16" ht="16.350000000000001" customHeight="1" x14ac:dyDescent="0.25">
      <c r="A52" s="2">
        <v>2022</v>
      </c>
      <c r="B52">
        <v>414.3</v>
      </c>
      <c r="C52">
        <v>418.2</v>
      </c>
      <c r="D52">
        <v>423.9</v>
      </c>
      <c r="E52">
        <v>426.3</v>
      </c>
      <c r="F52">
        <v>431</v>
      </c>
      <c r="G52">
        <v>436.9</v>
      </c>
      <c r="H52">
        <v>436.8</v>
      </c>
      <c r="I52">
        <v>436.7</v>
      </c>
      <c r="J52">
        <v>437.6</v>
      </c>
      <c r="K52">
        <v>439.4</v>
      </c>
      <c r="L52">
        <v>439</v>
      </c>
      <c r="M52">
        <v>437.6</v>
      </c>
      <c r="N52" s="2">
        <v>431.5</v>
      </c>
      <c r="O52" s="36">
        <f t="shared" si="1"/>
        <v>1.0718424101969872</v>
      </c>
      <c r="P52" s="36">
        <f t="shared" si="0"/>
        <v>1.0412514484356894</v>
      </c>
    </row>
    <row r="53" spans="1:16" ht="16.350000000000001" customHeight="1" x14ac:dyDescent="0.25">
      <c r="A53" s="2">
        <v>2023</v>
      </c>
      <c r="B53">
        <v>441.1</v>
      </c>
      <c r="C53">
        <v>443.6</v>
      </c>
      <c r="D53">
        <v>445</v>
      </c>
      <c r="E53">
        <v>447.3</v>
      </c>
      <c r="F53">
        <v>448.4</v>
      </c>
      <c r="G53">
        <v>449.9</v>
      </c>
      <c r="H53">
        <v>450.7</v>
      </c>
      <c r="I53">
        <v>452.7</v>
      </c>
      <c r="J53">
        <v>453.8</v>
      </c>
      <c r="K53">
        <v>453.6</v>
      </c>
      <c r="L53">
        <v>452.7</v>
      </c>
      <c r="M53">
        <v>452.3</v>
      </c>
      <c r="N53" s="2">
        <v>449.3</v>
      </c>
      <c r="O53" s="36">
        <f t="shared" si="1"/>
        <v>1.0293790340529712</v>
      </c>
      <c r="P53" s="36">
        <f>N$53/N53</f>
        <v>1</v>
      </c>
    </row>
    <row r="54" spans="1:16" ht="16.350000000000001" customHeight="1" x14ac:dyDescent="0.25">
      <c r="A54" s="2">
        <v>2024</v>
      </c>
      <c r="B54">
        <v>454.7</v>
      </c>
      <c r="C54">
        <v>457.6</v>
      </c>
      <c r="D54">
        <v>460.5</v>
      </c>
      <c r="E54">
        <v>462.3</v>
      </c>
      <c r="F54">
        <v>463.1</v>
      </c>
      <c r="G54">
        <v>463.2</v>
      </c>
      <c r="H54">
        <v>463.8</v>
      </c>
      <c r="I54">
        <v>464.1</v>
      </c>
      <c r="J54">
        <v>464.9</v>
      </c>
      <c r="K54">
        <v>465.4</v>
      </c>
      <c r="L54">
        <v>465.2</v>
      </c>
      <c r="M54">
        <v>465.3</v>
      </c>
      <c r="N54" s="2">
        <v>462.5</v>
      </c>
      <c r="O54" s="36">
        <f t="shared" si="1"/>
        <v>1</v>
      </c>
    </row>
  </sheetData>
  <mergeCells count="2">
    <mergeCell ref="O6:O9"/>
    <mergeCell ref="P6:P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R-CPI-U-RS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2026-02-25T22:30:11Z</dcterms:created>
  <dcterms:modified xsi:type="dcterms:W3CDTF">2026-02-25T22:30:44Z</dcterms:modified>
</cp:coreProperties>
</file>