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100" windowHeight="15585" activeTab="0"/>
  </bookViews>
  <sheets>
    <sheet name="Municipal_Boundary_CALC_041514" sheetId="1" r:id="rId1"/>
  </sheets>
  <definedNames>
    <definedName name="ExBL_ac" localSheetId="0">'Municipal_Boundary_CALC_041514'!$X$6:$X$66</definedName>
    <definedName name="ExBL_ac">#REF!</definedName>
    <definedName name="ExBLPct" localSheetId="0">'Municipal_Boundary_CALC_041514'!$AP$6:$AP$66</definedName>
    <definedName name="ExBLPct">#REF!</definedName>
    <definedName name="ExBLPctAll" localSheetId="0">'Municipal_Boundary_CALC_041514'!$AX$6:$AX$66</definedName>
    <definedName name="ExBLPctAll">#REF!</definedName>
    <definedName name="ExBS_ac" localSheetId="0">'Municipal_Boundary_CALC_041514'!$V$6:$V$66</definedName>
    <definedName name="ExBS_ac">#REF!</definedName>
    <definedName name="ExBSPct" localSheetId="0">'Municipal_Boundary_CALC_041514'!$AO$6:$AO$66</definedName>
    <definedName name="ExBSPct">#REF!</definedName>
    <definedName name="ExBSPctAll" localSheetId="0">'Municipal_Boundary_CALC_041514'!$AV$6:$AV$66</definedName>
    <definedName name="ExBSPctAll">#REF!</definedName>
    <definedName name="ExGR_ac" localSheetId="0">'Municipal_Boundary_CALC_041514'!$U$6:$U$66</definedName>
    <definedName name="ExGR_ac">#REF!</definedName>
    <definedName name="ExGRPct" localSheetId="0">'Municipal_Boundary_CALC_041514'!$AN$6:$AN$66</definedName>
    <definedName name="ExGRPct">#REF!</definedName>
    <definedName name="ExGRPctAll" localSheetId="0">'Municipal_Boundary_CALC_041514'!$AU$6:$AU$66</definedName>
    <definedName name="ExGRPctAll">#REF!</definedName>
    <definedName name="ExImp_ac" localSheetId="0">'Municipal_Boundary_CALC_041514'!$AF$6:$AF$66</definedName>
    <definedName name="ExImp_ac">#REF!</definedName>
    <definedName name="ExImpPctAl" localSheetId="0">'Municipal_Boundary_CALC_041514'!$AT$6:$AT$66</definedName>
    <definedName name="ExImpPctAl">#REF!</definedName>
    <definedName name="ExImpPctAllR" localSheetId="0">'Municipal_Boundary_CALC_041514'!$BD$6:$BD$66</definedName>
    <definedName name="ExImpPctAllR">#REF!</definedName>
    <definedName name="ExOP_ac" localSheetId="0">'Municipal_Boundary_CALC_041514'!$Z$6:$Z$66</definedName>
    <definedName name="ExOP_ac">#REF!</definedName>
    <definedName name="ExOPPct" localSheetId="0">'Municipal_Boundary_CALC_041514'!$AR$6:$AR$66</definedName>
    <definedName name="ExOPPct">#REF!</definedName>
    <definedName name="ExOPPctAll" localSheetId="0">'Municipal_Boundary_CALC_041514'!$AZ$6:$AZ$66</definedName>
    <definedName name="ExOPPctAll">#REF!</definedName>
    <definedName name="ExRD_ac" localSheetId="0">'Municipal_Boundary_CALC_041514'!$Y$6:$Y$66</definedName>
    <definedName name="ExRD_ac">#REF!</definedName>
    <definedName name="ExRDPct" localSheetId="0">'Municipal_Boundary_CALC_041514'!$AQ$6:$AQ$66</definedName>
    <definedName name="ExRDPct">#REF!</definedName>
    <definedName name="ExRDPctAll" localSheetId="0">'Municipal_Boundary_CALC_041514'!$AY$6:$AY$66</definedName>
    <definedName name="ExRDPctAll">#REF!</definedName>
    <definedName name="ExTC_ac" localSheetId="0">'Municipal_Boundary_CALC_041514'!$T$6:$T$66</definedName>
    <definedName name="ExTC_ac">#REF!</definedName>
    <definedName name="ExTCPct" localSheetId="0">'Municipal_Boundary_CALC_041514'!$AG$6:$AG$66</definedName>
    <definedName name="ExTCPct">#REF!</definedName>
    <definedName name="ExTCPctAll" localSheetId="0">'Municipal_Boundary_CALC_041514'!$AS$6:$AS$66</definedName>
    <definedName name="ExTCPctAll">#REF!</definedName>
    <definedName name="ExTCPctR" localSheetId="0">'Municipal_Boundary_CALC_041514'!$BC$6:$BC$66</definedName>
    <definedName name="ExTCPctR">#REF!</definedName>
    <definedName name="ExWA_ac" localSheetId="0">'Municipal_Boundary_CALC_041514'!$W$6:$W$66</definedName>
    <definedName name="ExWA_ac">#REF!</definedName>
    <definedName name="ExWAPctAll" localSheetId="0">'Municipal_Boundary_CALC_041514'!$AW$6:$AW$66</definedName>
    <definedName name="ExWAPctAll">#REF!</definedName>
    <definedName name="NAME" localSheetId="0">'Municipal_Boundary_CALC_041514'!$A$6:$A$66</definedName>
    <definedName name="NAME">#REF!</definedName>
    <definedName name="NotSuit_ac" localSheetId="0">'Municipal_Boundary_CALC_041514'!$AE$6:$AE$66</definedName>
    <definedName name="NotSuit_ac">#REF!</definedName>
    <definedName name="NotSuitPct" localSheetId="0">'Municipal_Boundary_CALC_041514'!$AM$6:$AM$66</definedName>
    <definedName name="NotSuitPct">#REF!</definedName>
    <definedName name="PoPL_ac" localSheetId="0">'Municipal_Boundary_CALC_041514'!$AC$6:$AC$66</definedName>
    <definedName name="PoPL_ac">#REF!</definedName>
    <definedName name="PoPLImp_ac" localSheetId="0">'Municipal_Boundary_CALC_041514'!$AA$6:$AA$66</definedName>
    <definedName name="PoPLImp_ac">#REF!</definedName>
    <definedName name="PoPLImpPct" localSheetId="0">'Municipal_Boundary_CALC_041514'!$AH$6:$AH$66</definedName>
    <definedName name="PoPLImpPct">#REF!</definedName>
    <definedName name="PoPLPct" localSheetId="0">'Municipal_Boundary_CALC_041514'!$AJ$6:$AJ$66</definedName>
    <definedName name="PoPLPct">#REF!</definedName>
    <definedName name="PoPLVeg_ac" localSheetId="0">'Municipal_Boundary_CALC_041514'!$AB$6:$AB$66</definedName>
    <definedName name="PoPLVeg_ac">#REF!</definedName>
    <definedName name="PoPLVegPct" localSheetId="0">'Municipal_Boundary_CALC_041514'!$AI$6:$AI$66</definedName>
    <definedName name="PoPLVegPct">#REF!</definedName>
    <definedName name="PosTC_ac" localSheetId="0">'Municipal_Boundary_CALC_041514'!$AD$6:$AD$66</definedName>
    <definedName name="PosTC_ac">#REF!</definedName>
    <definedName name="PosTCPct" localSheetId="0">'Municipal_Boundary_CALC_041514'!$AK$6:$AK$66</definedName>
    <definedName name="PosTCPct">#REF!</definedName>
    <definedName name="RelTC_Pct" localSheetId="0">'Municipal_Boundary_CALC_041514'!$AL$6:$AL$66</definedName>
    <definedName name="RelTC_Pct">#REF!</definedName>
    <definedName name="Shape_Area" localSheetId="0">'Municipal_Boundary_CALC_041514'!$BB$6:$BB$66</definedName>
    <definedName name="Shape_Area">#REF!</definedName>
    <definedName name="Shape_Leng" localSheetId="0">'Municipal_Boundary_CALC_041514'!$BA$6:$BA$66</definedName>
    <definedName name="Shape_Leng">#REF!</definedName>
    <definedName name="TotalArea_" localSheetId="0">'Municipal_Boundary_CALC_041514'!$R$6:$R$66</definedName>
    <definedName name="TotalArea_">#REF!</definedName>
    <definedName name="TotLC_ac" localSheetId="0">'Municipal_Boundary_CALC_041514'!$S$6:$S$66</definedName>
    <definedName name="TotLC_ac">#REF!</definedName>
    <definedName name="VALUE_0" localSheetId="0">'Municipal_Boundary_CALC_041514'!$B$6:$B$66</definedName>
    <definedName name="VALUE_0">#REF!</definedName>
    <definedName name="VALUE_1" localSheetId="0">'Municipal_Boundary_CALC_041514'!$C$6:$C$66</definedName>
    <definedName name="VALUE_1">#REF!</definedName>
    <definedName name="VALUE_100" localSheetId="0">'Municipal_Boundary_CALC_041514'!$J$6:$J$66</definedName>
    <definedName name="VALUE_100">#REF!</definedName>
    <definedName name="VALUE_101" localSheetId="0">'Municipal_Boundary_CALC_041514'!$K$6:$K$66</definedName>
    <definedName name="VALUE_101">#REF!</definedName>
    <definedName name="VALUE_102" localSheetId="0">'Municipal_Boundary_CALC_041514'!$L$6:$L$66</definedName>
    <definedName name="VALUE_102">#REF!</definedName>
    <definedName name="VALUE_103" localSheetId="0">'Municipal_Boundary_CALC_041514'!$M$6:$M$66</definedName>
    <definedName name="VALUE_103">#REF!</definedName>
    <definedName name="VALUE_104" localSheetId="0">'Municipal_Boundary_CALC_041514'!$N$6:$N$66</definedName>
    <definedName name="VALUE_104">#REF!</definedName>
    <definedName name="VALUE_105" localSheetId="0">'Municipal_Boundary_CALC_041514'!$O$6:$O$66</definedName>
    <definedName name="VALUE_105">#REF!</definedName>
    <definedName name="VALUE_106" localSheetId="0">'Municipal_Boundary_CALC_041514'!$P$6:$P$66</definedName>
    <definedName name="VALUE_106">#REF!</definedName>
    <definedName name="VALUE_107" localSheetId="0">'Municipal_Boundary_CALC_041514'!$Q$6:$Q$66</definedName>
    <definedName name="VALUE_107">#REF!</definedName>
    <definedName name="VALUE_2" localSheetId="0">'Municipal_Boundary_CALC_041514'!$D$6:$D$66</definedName>
    <definedName name="VALUE_2">#REF!</definedName>
    <definedName name="VALUE_3" localSheetId="0">'Municipal_Boundary_CALC_041514'!$E$6:$E$66</definedName>
    <definedName name="VALUE_3">#REF!</definedName>
    <definedName name="VALUE_4" localSheetId="0">'Municipal_Boundary_CALC_041514'!$F$6:$F$66</definedName>
    <definedName name="VALUE_4">#REF!</definedName>
    <definedName name="VALUE_5" localSheetId="0">'Municipal_Boundary_CALC_041514'!$G$6:$G$66</definedName>
    <definedName name="VALUE_5">#REF!</definedName>
    <definedName name="VALUE_6" localSheetId="0">'Municipal_Boundary_CALC_041514'!$H$6:$H$66</definedName>
    <definedName name="VALUE_6">#REF!</definedName>
    <definedName name="VALUE_7" localSheetId="0">'Municipal_Boundary_CALC_041514'!$I$6:$I$66</definedName>
    <definedName name="VALUE_7">#REF!</definedName>
  </definedNames>
  <calcPr fullCalcOnLoad="1"/>
</workbook>
</file>

<file path=xl/sharedStrings.xml><?xml version="1.0" encoding="utf-8"?>
<sst xmlns="http://schemas.openxmlformats.org/spreadsheetml/2006/main" count="203" uniqueCount="198">
  <si>
    <t>NAME</t>
  </si>
  <si>
    <t>VALUE_0</t>
  </si>
  <si>
    <t>VALUE_1</t>
  </si>
  <si>
    <t>VALUE_2</t>
  </si>
  <si>
    <t>VALUE_3</t>
  </si>
  <si>
    <t>VALUE_4</t>
  </si>
  <si>
    <t>VALUE_5</t>
  </si>
  <si>
    <t>VALUE_6</t>
  </si>
  <si>
    <t>VALUE_7</t>
  </si>
  <si>
    <t>VALUE_100</t>
  </si>
  <si>
    <t>VALUE_101</t>
  </si>
  <si>
    <t>VALUE_102</t>
  </si>
  <si>
    <t>VALUE_103</t>
  </si>
  <si>
    <t>VALUE_104</t>
  </si>
  <si>
    <t>VALUE_105</t>
  </si>
  <si>
    <t>VALUE_106</t>
  </si>
  <si>
    <t>VALUE_107</t>
  </si>
  <si>
    <t>TotLC_ac</t>
  </si>
  <si>
    <t>ExTC_ac</t>
  </si>
  <si>
    <t>ExGR_ac</t>
  </si>
  <si>
    <t>ExBS_ac</t>
  </si>
  <si>
    <t>ExWA_ac</t>
  </si>
  <si>
    <t>ExBL_ac</t>
  </si>
  <si>
    <t>ExRD_ac</t>
  </si>
  <si>
    <t>ExOP_ac</t>
  </si>
  <si>
    <t>PoPLImp_ac</t>
  </si>
  <si>
    <t>PoPLVeg_ac</t>
  </si>
  <si>
    <t>PoPL_ac</t>
  </si>
  <si>
    <t>PosTC_ac</t>
  </si>
  <si>
    <t>NotSuit_ac</t>
  </si>
  <si>
    <t>ExImp_ac</t>
  </si>
  <si>
    <t>ExTCPct</t>
  </si>
  <si>
    <t>PoPLImpPct</t>
  </si>
  <si>
    <t>PoPLVegPct</t>
  </si>
  <si>
    <t>PoPLPct</t>
  </si>
  <si>
    <t>PosTCPct</t>
  </si>
  <si>
    <t>RelTC_Pct</t>
  </si>
  <si>
    <t>NotSuitPct</t>
  </si>
  <si>
    <t>ExGRPct</t>
  </si>
  <si>
    <t>ExBSPct</t>
  </si>
  <si>
    <t>ExBLPct</t>
  </si>
  <si>
    <t>ExRDPct</t>
  </si>
  <si>
    <t>ExOPPct</t>
  </si>
  <si>
    <t>ExTCPctAll</t>
  </si>
  <si>
    <t>ExImpPctAl</t>
  </si>
  <si>
    <t>ExGRPctAll</t>
  </si>
  <si>
    <t>ExBSPctAll</t>
  </si>
  <si>
    <t>ExWAPctAll</t>
  </si>
  <si>
    <t>ExBLPctAll</t>
  </si>
  <si>
    <t>ExRDPctAll</t>
  </si>
  <si>
    <t>ExOPPctAll</t>
  </si>
  <si>
    <t>Shape_Leng</t>
  </si>
  <si>
    <t>Shape_Area</t>
  </si>
  <si>
    <t>Walton Hills</t>
  </si>
  <si>
    <t>Glenwillow</t>
  </si>
  <si>
    <t>Rocky River</t>
  </si>
  <si>
    <t>Garfield Heights</t>
  </si>
  <si>
    <t>Middleburg Heights</t>
  </si>
  <si>
    <t>Bay Village</t>
  </si>
  <si>
    <t>Berea</t>
  </si>
  <si>
    <t>Olmsted Township</t>
  </si>
  <si>
    <t>Warrensville Heights</t>
  </si>
  <si>
    <t>Solon</t>
  </si>
  <si>
    <t>Bentleyville</t>
  </si>
  <si>
    <t>Maple Heights</t>
  </si>
  <si>
    <t>Parma</t>
  </si>
  <si>
    <t>Oakwood</t>
  </si>
  <si>
    <t>Bratenahl</t>
  </si>
  <si>
    <t>Westlake</t>
  </si>
  <si>
    <t>North Randall</t>
  </si>
  <si>
    <t>Olmsted Falls</t>
  </si>
  <si>
    <t>Chagrin Falls</t>
  </si>
  <si>
    <t>North Royalton</t>
  </si>
  <si>
    <t>Chagrin Falls Township</t>
  </si>
  <si>
    <t>Broadview Heights</t>
  </si>
  <si>
    <t>North Olmsted</t>
  </si>
  <si>
    <t>Strongsville</t>
  </si>
  <si>
    <t>South Euclid</t>
  </si>
  <si>
    <t>Woodmere</t>
  </si>
  <si>
    <t>Orange</t>
  </si>
  <si>
    <t>Parma Heights</t>
  </si>
  <si>
    <t>Linndale</t>
  </si>
  <si>
    <t>Lakewood</t>
  </si>
  <si>
    <t>Seven Hills</t>
  </si>
  <si>
    <t>Brooklyn Heights</t>
  </si>
  <si>
    <t>Brook Park</t>
  </si>
  <si>
    <t>Shaker Heights</t>
  </si>
  <si>
    <t>Bedford Heights</t>
  </si>
  <si>
    <t>Newburgh Heights</t>
  </si>
  <si>
    <t>Fairview Park</t>
  </si>
  <si>
    <t>Cuyahoga Heights</t>
  </si>
  <si>
    <t>Hunting Valley</t>
  </si>
  <si>
    <t>Independence</t>
  </si>
  <si>
    <t>Valley View</t>
  </si>
  <si>
    <t>Lyndhurst</t>
  </si>
  <si>
    <t>East Cleveland</t>
  </si>
  <si>
    <t>Pepper Pike</t>
  </si>
  <si>
    <t>Cleveland Heights</t>
  </si>
  <si>
    <t>Moreland Hills</t>
  </si>
  <si>
    <t>Euclid</t>
  </si>
  <si>
    <t>Highland Hills</t>
  </si>
  <si>
    <t>Richmond Heights</t>
  </si>
  <si>
    <t>Highland Heights</t>
  </si>
  <si>
    <t>Mayfield</t>
  </si>
  <si>
    <t>Brecksville</t>
  </si>
  <si>
    <t>University Heights</t>
  </si>
  <si>
    <t>Gates Mills</t>
  </si>
  <si>
    <t>Mayfield Heights</t>
  </si>
  <si>
    <t>Brooklyn</t>
  </si>
  <si>
    <t>Cleveland</t>
  </si>
  <si>
    <t>Bedford</t>
  </si>
  <si>
    <t>Beachwood</t>
  </si>
  <si>
    <t>GIS Perimeter (ft)</t>
  </si>
  <si>
    <t>ExTCPctR</t>
  </si>
  <si>
    <t>CUYAHOGA COUNTY TOTAL</t>
  </si>
  <si>
    <t>TotalArea_</t>
  </si>
  <si>
    <t>GIS Polygon Area (Sq Ft)</t>
  </si>
  <si>
    <t>ExImpPctAllR</t>
  </si>
  <si>
    <t>CUYAHOGA COUNTY EXISTING &amp; POSSIBLE TREE CANOPY</t>
  </si>
  <si>
    <t>Existing Tree Canopy Acres</t>
  </si>
  <si>
    <t>Possible Planting Area Impervious Acres (Bare+Other Paved)</t>
  </si>
  <si>
    <t>Possible Planting Area Vegetated Acres (Grass)</t>
  </si>
  <si>
    <t>Not Suitable for Planting Acres</t>
  </si>
  <si>
    <t>CUYAHOGA COUNTY EXISTING LAND COVER AS PERCENT OF TOTAL AREA</t>
  </si>
  <si>
    <t>EXISTING &amp; POSSIBLE TREE CANOPY, BY COMMUNITY</t>
  </si>
  <si>
    <t>Existing Tree Canopy SQFT</t>
  </si>
  <si>
    <t>Grass-Shrub SQFT</t>
  </si>
  <si>
    <t>Bare Soil SQFT</t>
  </si>
  <si>
    <t>Water SQFT</t>
  </si>
  <si>
    <t>Building SQFT</t>
  </si>
  <si>
    <t>Road-RR SQFT</t>
  </si>
  <si>
    <t>Other Paved SQFT</t>
  </si>
  <si>
    <t>Non-Plantable NULL AREA</t>
  </si>
  <si>
    <t>Non-Plantable Existing Tree Canopy SQFT</t>
  </si>
  <si>
    <t>Non-Plantable Grass-Shrub SQFT</t>
  </si>
  <si>
    <t>Non-Plantable Bare Soil SQFT</t>
  </si>
  <si>
    <t>Non-Plantable Water SQFT</t>
  </si>
  <si>
    <t>Non-Plantable Building SQFT</t>
  </si>
  <si>
    <t>Non-Plantable Road-RR SQFT</t>
  </si>
  <si>
    <t>Non-Plantable Other Paved SQFT</t>
  </si>
  <si>
    <t>Total Area Acres (including Water)</t>
  </si>
  <si>
    <t>Total Land Cover Acres (Total Area excluding Water)</t>
  </si>
  <si>
    <t>Existing Grass-Shrub Acres</t>
  </si>
  <si>
    <t>Existing Bare Soil Acres</t>
  </si>
  <si>
    <t>Existing Water Acres</t>
  </si>
  <si>
    <t>Existing Building Acres</t>
  </si>
  <si>
    <t>Existing Road-RR Acres</t>
  </si>
  <si>
    <t>Existing Other Pavement Acres</t>
  </si>
  <si>
    <t>Possible Planting Area Total Acres (Bare+Other Paved+Grass)</t>
  </si>
  <si>
    <t>Possible Tree Canopy Acres (Potential + Existing)</t>
  </si>
  <si>
    <t>Existing Impervious Acres (Bare+Building+Road+Other Paved)</t>
  </si>
  <si>
    <t>Existing Tree Canopy as Percent of Land Area</t>
  </si>
  <si>
    <t>Possible Planting Area Impervious as Percent of Land Area</t>
  </si>
  <si>
    <t>Possible Planting Area Vegetated as Percent of Land Area</t>
  </si>
  <si>
    <t>Possible Planting Area Total as Percent of Land Area</t>
  </si>
  <si>
    <t>Possible Tree Canopy as Percent of Land Area</t>
  </si>
  <si>
    <t>Relative Tree Canopy Percent (Existing as Pct of Possible)</t>
  </si>
  <si>
    <t>Not Suitable for Planting as Percent of Land Area</t>
  </si>
  <si>
    <t>Existing Grass-Shrub as Percent of Land Area</t>
  </si>
  <si>
    <t>Existing Bare Soil as Percent of Land Area</t>
  </si>
  <si>
    <t>Existing Building as Percent of Land Area</t>
  </si>
  <si>
    <t>Existing Road-RR as Percent of Land Area</t>
  </si>
  <si>
    <t>Existing Other Pavement as Percent of Land Area</t>
  </si>
  <si>
    <t>Existing Tree Canopy as Percent of Total Area</t>
  </si>
  <si>
    <t>Existing Impervious as Percent of Total Area</t>
  </si>
  <si>
    <t>Existing Grass-Shrub as Percent of Total Area</t>
  </si>
  <si>
    <t>Existing Bare Soil as Percent of Total Area</t>
  </si>
  <si>
    <t>Existing Water as Percent of Total Area</t>
  </si>
  <si>
    <t>Existing Building as Percent of Total Area</t>
  </si>
  <si>
    <t>Existing Road-RR as Percent of Total Area</t>
  </si>
  <si>
    <t>Existing Other Pavement as Percent of Total Area</t>
  </si>
  <si>
    <r>
      <t>NULL AREA</t>
    </r>
    <r>
      <rPr>
        <vertAlign val="superscript"/>
        <sz val="10"/>
        <rFont val="Arial"/>
        <family val="2"/>
      </rPr>
      <t>1</t>
    </r>
  </si>
  <si>
    <r>
      <t>EXISTING LAND COVER (SQ. FT.)</t>
    </r>
    <r>
      <rPr>
        <vertAlign val="superscript"/>
        <sz val="12"/>
        <color indexed="60"/>
        <rFont val="Calibri"/>
        <family val="2"/>
      </rPr>
      <t>2</t>
    </r>
  </si>
  <si>
    <r>
      <t>EXISTING LAND COVER - NOT PLANTABLE (SQ.FT.)</t>
    </r>
    <r>
      <rPr>
        <vertAlign val="superscript"/>
        <sz val="12"/>
        <color indexed="62"/>
        <rFont val="Calibri"/>
        <family val="2"/>
      </rPr>
      <t>3</t>
    </r>
  </si>
  <si>
    <t>FOOTNOTES</t>
  </si>
  <si>
    <t>Null Area = Areas outside of study boundary (e.g., adjacent county)</t>
  </si>
  <si>
    <t>Existing Land Cover = Any land cover, except "Not Plantable"</t>
  </si>
  <si>
    <t>Existing Land Cover - Not Plantable = Areas not suitable for tree planting due to presence of recreationa fields, natural grass/wetlands, or other long-term non-forested use.</t>
  </si>
  <si>
    <t>Existing Tree Canopy as Percent of Total Area - RANK</t>
  </si>
  <si>
    <t>Existing Impervious as Percent of Total Area - RANK</t>
  </si>
  <si>
    <t>Existing Tree Canopy Cuyahoga County</t>
  </si>
  <si>
    <t>Pop2010</t>
  </si>
  <si>
    <t>TREE CANOPY GOALS</t>
  </si>
  <si>
    <t>City TC  Goal (%)</t>
  </si>
  <si>
    <t>Additional
 TC  Acres to Reach Goal</t>
  </si>
  <si>
    <t>Additional
 TC  Acres
to Reach Goal</t>
  </si>
  <si>
    <t>Additional 
Acres
 as Pct of Existing Veg Cover</t>
  </si>
  <si>
    <t>TCGoalPct2</t>
  </si>
  <si>
    <t>TCGoalPct5</t>
  </si>
  <si>
    <t>TCGoalPct10</t>
  </si>
  <si>
    <t>AddAcr2</t>
  </si>
  <si>
    <t>AddAcr5</t>
  </si>
  <si>
    <t>AddAcr10</t>
  </si>
  <si>
    <t>AddPctVeg2</t>
  </si>
  <si>
    <t>AddPctVeg5</t>
  </si>
  <si>
    <t>AddPctVeg10</t>
  </si>
  <si>
    <t>Community Name</t>
  </si>
  <si>
    <t>Population
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</si>
</sst>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\+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color indexed="60"/>
      <name val="Calibri"/>
      <family val="2"/>
    </font>
    <font>
      <vertAlign val="superscript"/>
      <sz val="12"/>
      <color indexed="60"/>
      <name val="Calibri"/>
      <family val="2"/>
    </font>
    <font>
      <sz val="12"/>
      <color indexed="62"/>
      <name val="Calibri"/>
      <family val="2"/>
    </font>
    <font>
      <vertAlign val="superscript"/>
      <sz val="12"/>
      <color indexed="62"/>
      <name val="Calibri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0"/>
    </font>
    <font>
      <b/>
      <sz val="16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8"/>
      <name val="Calibri"/>
      <family val="0"/>
    </font>
    <font>
      <b/>
      <sz val="18"/>
      <color indexed="9"/>
      <name val="Calibri"/>
      <family val="0"/>
    </font>
    <font>
      <b/>
      <sz val="14"/>
      <color indexed="9"/>
      <name val="Calibri"/>
      <family val="0"/>
    </font>
    <font>
      <sz val="10"/>
      <color indexed="8"/>
      <name val="Calibri"/>
      <family val="0"/>
    </font>
    <font>
      <b/>
      <sz val="24"/>
      <color indexed="9"/>
      <name val="Calibri"/>
      <family val="0"/>
    </font>
    <font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/>
    </border>
    <border>
      <left/>
      <right style="thin">
        <color rgb="FF7F7F7F"/>
      </right>
      <top style="thin">
        <color rgb="FF7F7F7F"/>
      </top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0" fontId="0" fillId="0" borderId="11" xfId="0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66" fontId="0" fillId="0" borderId="11" xfId="42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5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164" fontId="2" fillId="34" borderId="0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wrapText="1"/>
    </xf>
    <xf numFmtId="164" fontId="0" fillId="16" borderId="13" xfId="0" applyNumberFormat="1" applyFill="1" applyBorder="1" applyAlignment="1">
      <alignment horizontal="center" wrapText="1"/>
    </xf>
    <xf numFmtId="165" fontId="0" fillId="15" borderId="13" xfId="0" applyNumberFormat="1" applyFill="1" applyBorder="1" applyAlignment="1">
      <alignment horizontal="center" wrapText="1"/>
    </xf>
    <xf numFmtId="165" fontId="0" fillId="16" borderId="13" xfId="0" applyNumberFormat="1" applyFill="1" applyBorder="1" applyAlignment="1">
      <alignment horizontal="center" wrapText="1"/>
    </xf>
    <xf numFmtId="165" fontId="0" fillId="0" borderId="13" xfId="0" applyNumberFormat="1" applyFill="1" applyBorder="1" applyAlignment="1">
      <alignment horizontal="center" wrapText="1"/>
    </xf>
    <xf numFmtId="165" fontId="0" fillId="35" borderId="13" xfId="0" applyNumberFormat="1" applyFill="1" applyBorder="1" applyAlignment="1">
      <alignment horizontal="center" wrapText="1"/>
    </xf>
    <xf numFmtId="165" fontId="0" fillId="36" borderId="13" xfId="0" applyNumberFormat="1" applyFill="1" applyBorder="1" applyAlignment="1">
      <alignment horizontal="center" wrapText="1"/>
    </xf>
    <xf numFmtId="165" fontId="0" fillId="37" borderId="13" xfId="0" applyNumberFormat="1" applyFill="1" applyBorder="1" applyAlignment="1">
      <alignment horizontal="center" wrapText="1"/>
    </xf>
    <xf numFmtId="165" fontId="0" fillId="38" borderId="13" xfId="0" applyNumberFormat="1" applyFill="1" applyBorder="1" applyAlignment="1">
      <alignment horizontal="center" wrapText="1"/>
    </xf>
    <xf numFmtId="165" fontId="0" fillId="39" borderId="13" xfId="0" applyNumberFormat="1" applyFill="1" applyBorder="1" applyAlignment="1">
      <alignment horizontal="center" wrapText="1"/>
    </xf>
    <xf numFmtId="165" fontId="0" fillId="40" borderId="13" xfId="0" applyNumberFormat="1" applyFill="1" applyBorder="1" applyAlignment="1">
      <alignment horizontal="center" wrapText="1"/>
    </xf>
    <xf numFmtId="165" fontId="0" fillId="34" borderId="13" xfId="0" applyNumberForma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0" fontId="0" fillId="35" borderId="13" xfId="0" applyFont="1" applyFill="1" applyBorder="1" applyAlignment="1">
      <alignment horizontal="center" wrapText="1"/>
    </xf>
    <xf numFmtId="0" fontId="0" fillId="1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3" fontId="2" fillId="0" borderId="1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165" fontId="0" fillId="0" borderId="18" xfId="57" applyNumberFormat="1" applyFont="1" applyFill="1" applyBorder="1" applyAlignment="1" applyProtection="1">
      <alignment/>
      <protection/>
    </xf>
    <xf numFmtId="165" fontId="0" fillId="0" borderId="19" xfId="57" applyNumberFormat="1" applyFont="1" applyBorder="1" applyAlignment="1">
      <alignment/>
    </xf>
    <xf numFmtId="165" fontId="0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165" fontId="0" fillId="0" borderId="20" xfId="57" applyNumberFormat="1" applyFont="1" applyFill="1" applyBorder="1" applyAlignment="1" applyProtection="1">
      <alignment/>
      <protection/>
    </xf>
    <xf numFmtId="166" fontId="0" fillId="0" borderId="21" xfId="42" applyNumberFormat="1" applyFont="1" applyBorder="1" applyAlignment="1">
      <alignment/>
    </xf>
    <xf numFmtId="165" fontId="0" fillId="0" borderId="22" xfId="57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66" fontId="0" fillId="0" borderId="13" xfId="42" applyNumberFormat="1" applyFont="1" applyFill="1" applyBorder="1" applyAlignment="1">
      <alignment horizontal="center" wrapText="1"/>
    </xf>
    <xf numFmtId="166" fontId="0" fillId="0" borderId="0" xfId="42" applyNumberFormat="1" applyFont="1" applyAlignment="1">
      <alignment/>
    </xf>
    <xf numFmtId="166" fontId="2" fillId="34" borderId="0" xfId="42" applyNumberFormat="1" applyFont="1" applyFill="1" applyBorder="1" applyAlignment="1" applyProtection="1">
      <alignment horizontal="center"/>
      <protection/>
    </xf>
    <xf numFmtId="166" fontId="0" fillId="0" borderId="11" xfId="42" applyNumberFormat="1" applyFont="1" applyFill="1" applyBorder="1" applyAlignment="1" applyProtection="1">
      <alignment/>
      <protection/>
    </xf>
    <xf numFmtId="166" fontId="2" fillId="0" borderId="11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23" xfId="0" applyFont="1" applyBorder="1" applyAlignment="1">
      <alignment horizontal="center" vertical="center" wrapText="1"/>
    </xf>
    <xf numFmtId="167" fontId="9" fillId="33" borderId="24" xfId="0" applyNumberFormat="1" applyFont="1" applyFill="1" applyBorder="1" applyAlignment="1" quotePrefix="1">
      <alignment horizontal="center"/>
    </xf>
    <xf numFmtId="167" fontId="9" fillId="33" borderId="25" xfId="0" applyNumberFormat="1" applyFont="1" applyFill="1" applyBorder="1" applyAlignment="1" quotePrefix="1">
      <alignment horizontal="center"/>
    </xf>
    <xf numFmtId="167" fontId="9" fillId="33" borderId="26" xfId="0" applyNumberFormat="1" applyFont="1" applyFill="1" applyBorder="1" applyAlignment="1" quotePrefix="1">
      <alignment horizontal="center"/>
    </xf>
    <xf numFmtId="167" fontId="9" fillId="16" borderId="24" xfId="0" applyNumberFormat="1" applyFont="1" applyFill="1" applyBorder="1" applyAlignment="1" quotePrefix="1">
      <alignment horizontal="center"/>
    </xf>
    <xf numFmtId="167" fontId="9" fillId="16" borderId="25" xfId="0" applyNumberFormat="1" applyFont="1" applyFill="1" applyBorder="1" applyAlignment="1" quotePrefix="1">
      <alignment horizontal="center"/>
    </xf>
    <xf numFmtId="167" fontId="9" fillId="16" borderId="26" xfId="0" applyNumberFormat="1" applyFont="1" applyFill="1" applyBorder="1" applyAlignment="1" quotePrefix="1">
      <alignment horizontal="center"/>
    </xf>
    <xf numFmtId="167" fontId="9" fillId="4" borderId="24" xfId="0" applyNumberFormat="1" applyFont="1" applyFill="1" applyBorder="1" applyAlignment="1" quotePrefix="1">
      <alignment horizontal="center"/>
    </xf>
    <xf numFmtId="167" fontId="9" fillId="4" borderId="25" xfId="0" applyNumberFormat="1" applyFont="1" applyFill="1" applyBorder="1" applyAlignment="1" quotePrefix="1">
      <alignment horizontal="center"/>
    </xf>
    <xf numFmtId="167" fontId="9" fillId="4" borderId="26" xfId="0" applyNumberFormat="1" applyFont="1" applyFill="1" applyBorder="1" applyAlignment="1" quotePrefix="1">
      <alignment horizontal="center"/>
    </xf>
    <xf numFmtId="166" fontId="53" fillId="31" borderId="0" xfId="42" applyNumberFormat="1" applyFont="1" applyFill="1" applyAlignment="1">
      <alignment horizontal="center"/>
    </xf>
    <xf numFmtId="166" fontId="54" fillId="30" borderId="27" xfId="42" applyNumberFormat="1" applyFont="1" applyFill="1" applyBorder="1" applyAlignment="1">
      <alignment horizontal="center"/>
    </xf>
    <xf numFmtId="166" fontId="54" fillId="30" borderId="28" xfId="42" applyNumberFormat="1" applyFont="1" applyFill="1" applyBorder="1" applyAlignment="1">
      <alignment horizontal="center"/>
    </xf>
    <xf numFmtId="166" fontId="54" fillId="30" borderId="29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2125"/>
          <c:w val="0.8825"/>
          <c:h val="0.94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Municipal_Boundary_CALC_041514!$T$3</c:f>
              <c:strCache>
                <c:ptCount val="1"/>
                <c:pt idx="0">
                  <c:v>Existing Tree Canopy Acres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ACRES</c:v>
              </c:pt>
            </c:strLit>
          </c:cat>
          <c:val>
            <c:numRef>
              <c:f>Municipal_Boundary_CALC_041514!$T$66</c:f>
              <c:numCache/>
            </c:numRef>
          </c:val>
        </c:ser>
        <c:ser>
          <c:idx val="1"/>
          <c:order val="1"/>
          <c:tx>
            <c:strRef>
              <c:f>Municipal_Boundary_CALC_041514!$AB$3</c:f>
              <c:strCache>
                <c:ptCount val="1"/>
                <c:pt idx="0">
                  <c:v>Possible Planting Area Vegetated Acres (Grass)</c:v>
                </c:pt>
              </c:strCache>
            </c:strRef>
          </c:tx>
          <c:spPr>
            <a:solidFill>
              <a:srgbClr val="99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ACRES</c:v>
              </c:pt>
            </c:strLit>
          </c:cat>
          <c:val>
            <c:numRef>
              <c:f>Municipal_Boundary_CALC_041514!$AB$66</c:f>
              <c:numCache/>
            </c:numRef>
          </c:val>
        </c:ser>
        <c:ser>
          <c:idx val="0"/>
          <c:order val="2"/>
          <c:tx>
            <c:strRef>
              <c:f>Municipal_Boundary_CALC_041514!$AA$3</c:f>
              <c:strCache>
                <c:ptCount val="1"/>
                <c:pt idx="0">
                  <c:v>Possible Planting Area Impervious Acres (Bare+Other Paved)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ACRES</c:v>
              </c:pt>
            </c:strLit>
          </c:cat>
          <c:val>
            <c:numRef>
              <c:f>Municipal_Boundary_CALC_041514!$AA$66</c:f>
              <c:numCache/>
            </c:numRef>
          </c:val>
        </c:ser>
        <c:ser>
          <c:idx val="3"/>
          <c:order val="3"/>
          <c:tx>
            <c:strRef>
              <c:f>Municipal_Boundary_CALC_041514!$AE$3</c:f>
              <c:strCache>
                <c:ptCount val="1"/>
                <c:pt idx="0">
                  <c:v>Not Suitable for Planting Acres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ACRES</c:v>
              </c:pt>
            </c:strLit>
          </c:cat>
          <c:val>
            <c:numRef>
              <c:f>Municipal_Boundary_CALC_041514!$AE$66</c:f>
              <c:numCache/>
            </c:numRef>
          </c:val>
        </c:ser>
        <c:overlap val="100"/>
        <c:axId val="955571"/>
        <c:axId val="8600140"/>
      </c:barChart>
      <c:catAx>
        <c:axId val="955571"/>
        <c:scaling>
          <c:orientation val="minMax"/>
        </c:scaling>
        <c:axPos val="b"/>
        <c:delete val="1"/>
        <c:majorTickMark val="out"/>
        <c:minorTickMark val="none"/>
        <c:tickLblPos val="none"/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Acres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FFFF"/>
                </a:solidFill>
              </a:defRPr>
            </a:pPr>
          </a:p>
        </c:txPr>
        <c:crossAx val="95557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330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25"/>
          <c:y val="0.01975"/>
          <c:w val="0.95175"/>
          <c:h val="0.9525"/>
        </c:manualLayout>
      </c:layout>
      <c:pie3DChart>
        <c:varyColors val="1"/>
        <c:ser>
          <c:idx val="0"/>
          <c:order val="0"/>
          <c:tx>
            <c:strRef>
              <c:f>Municipal_Boundary_CALC_041514!$AS$3:$AZ$3</c:f>
              <c:strCache>
                <c:ptCount val="1"/>
                <c:pt idx="0">
                  <c:v>Existing Tree Canopy as Percent of Total Area Existing Impervious as Percent of Total Area Existing Grass-Shrub as Percent of Total Area Existing Bare Soil as Percent of Total Area Existing Water as Percent of Total Area Existing Building as Percent of To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explosion val="31"/>
            <c:spPr>
              <a:solidFill>
                <a:srgbClr val="92D050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0000CC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404040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7F7F7F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(Municipal_Boundary_CALC_041514!$AS$66,Municipal_Boundary_CALC_041514!$AU$66:$AZ$66)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525"/>
          <c:w val="0.9985"/>
          <c:h val="0.94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Municipal_Boundary_CALC_041514!$AG$3</c:f>
              <c:strCache>
                <c:ptCount val="1"/>
                <c:pt idx="0">
                  <c:v>Existing Tree Canopy as Percent of Land Area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Municipal_Boundary_CALC_041514!$A$6:$A$66</c:f>
              <c:strCache/>
            </c:strRef>
          </c:cat>
          <c:val>
            <c:numRef>
              <c:f>Municipal_Boundary_CALC_041514!$AG$6:$AG$66</c:f>
              <c:numCache/>
            </c:numRef>
          </c:val>
        </c:ser>
        <c:ser>
          <c:idx val="2"/>
          <c:order val="1"/>
          <c:tx>
            <c:strRef>
              <c:f>Municipal_Boundary_CALC_041514!$AI$3</c:f>
              <c:strCache>
                <c:ptCount val="1"/>
                <c:pt idx="0">
                  <c:v>Possible Planting Area Vegetated as Percent of Land Area</c:v>
                </c:pt>
              </c:strCache>
            </c:strRef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Municipal_Boundary_CALC_041514!$A$6:$A$66</c:f>
              <c:strCache/>
            </c:strRef>
          </c:cat>
          <c:val>
            <c:numRef>
              <c:f>Municipal_Boundary_CALC_041514!$AI$6:$AI$66</c:f>
              <c:numCache/>
            </c:numRef>
          </c:val>
        </c:ser>
        <c:ser>
          <c:idx val="1"/>
          <c:order val="2"/>
          <c:tx>
            <c:strRef>
              <c:f>Municipal_Boundary_CALC_041514!$AH$3</c:f>
              <c:strCache>
                <c:ptCount val="1"/>
                <c:pt idx="0">
                  <c:v>Possible Planting Area Impervious as Percent of Land Area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Municipal_Boundary_CALC_041514!$A$6:$A$66</c:f>
              <c:strCache/>
            </c:strRef>
          </c:cat>
          <c:val>
            <c:numRef>
              <c:f>Municipal_Boundary_CALC_041514!$AH$6:$AH$66</c:f>
              <c:numCache/>
            </c:numRef>
          </c:val>
        </c:ser>
        <c:ser>
          <c:idx val="3"/>
          <c:order val="3"/>
          <c:tx>
            <c:strRef>
              <c:f>Municipal_Boundary_CALC_041514!$AM$3</c:f>
              <c:strCache>
                <c:ptCount val="1"/>
                <c:pt idx="0">
                  <c:v>Not Suitable for Planting as Percent of Land Area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Municipal_Boundary_CALC_041514!$A$6:$A$66</c:f>
              <c:strCache/>
            </c:strRef>
          </c:cat>
          <c:val>
            <c:numRef>
              <c:f>Municipal_Boundary_CALC_041514!$AM$6:$AM$66</c:f>
              <c:numCache/>
            </c:numRef>
          </c:val>
        </c:ser>
        <c:overlap val="100"/>
        <c:axId val="10292397"/>
        <c:axId val="25522710"/>
      </c:barChart>
      <c:catAx>
        <c:axId val="10292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  <c:crossAx val="10292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5"/>
          <c:y val="0.95275"/>
          <c:w val="0.688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0.4665</cdr:x>
      <cdr:y>0.43575</cdr:y>
    </cdr:from>
    <cdr:to>
      <cdr:x>0.741</cdr:x>
      <cdr:y>0.6105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2895600"/>
          <a:ext cx="165735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Possible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Vegetation</a:t>
          </a:r>
        </a:p>
      </cdr:txBody>
    </cdr:sp>
  </cdr:relSizeAnchor>
  <cdr:relSizeAnchor xmlns:cdr="http://schemas.openxmlformats.org/drawingml/2006/chartDrawing">
    <cdr:from>
      <cdr:x>0.46125</cdr:x>
      <cdr:y>0.34675</cdr:y>
    </cdr:from>
    <cdr:to>
      <cdr:x>0.7395</cdr:x>
      <cdr:y>0.4385</cdr:y>
    </cdr:to>
    <cdr:sp>
      <cdr:nvSpPr>
        <cdr:cNvPr id="2" name="TextBox 1"/>
        <cdr:cNvSpPr txBox="1">
          <a:spLocks noChangeArrowheads="1"/>
        </cdr:cNvSpPr>
      </cdr:nvSpPr>
      <cdr:spPr>
        <a:xfrm>
          <a:off x="2781300" y="2305050"/>
          <a:ext cx="16764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Possible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Impervious</a:t>
          </a:r>
        </a:p>
      </cdr:txBody>
    </cdr:sp>
  </cdr:relSizeAnchor>
  <cdr:relSizeAnchor xmlns:cdr="http://schemas.openxmlformats.org/drawingml/2006/chartDrawing">
    <cdr:from>
      <cdr:x>0.4665</cdr:x>
      <cdr:y>0.695</cdr:y>
    </cdr:from>
    <cdr:to>
      <cdr:x>0.741</cdr:x>
      <cdr:y>0.86975</cdr:y>
    </cdr:to>
    <cdr:sp>
      <cdr:nvSpPr>
        <cdr:cNvPr id="3" name="TextBox 1"/>
        <cdr:cNvSpPr txBox="1">
          <a:spLocks noChangeArrowheads="1"/>
        </cdr:cNvSpPr>
      </cdr:nvSpPr>
      <cdr:spPr>
        <a:xfrm>
          <a:off x="2809875" y="4619625"/>
          <a:ext cx="165735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Existing TC</a:t>
          </a:r>
        </a:p>
      </cdr:txBody>
    </cdr:sp>
  </cdr:relSizeAnchor>
  <cdr:relSizeAnchor xmlns:cdr="http://schemas.openxmlformats.org/drawingml/2006/chartDrawing">
    <cdr:from>
      <cdr:x>0.83075</cdr:x>
      <cdr:y>0.43225</cdr:y>
    </cdr:from>
    <cdr:to>
      <cdr:x>0.98</cdr:x>
      <cdr:y>0.54175</cdr:y>
    </cdr:to>
    <cdr:sp>
      <cdr:nvSpPr>
        <cdr:cNvPr id="4" name="TextBox 1"/>
        <cdr:cNvSpPr txBox="1">
          <a:spLocks noChangeArrowheads="1"/>
        </cdr:cNvSpPr>
      </cdr:nvSpPr>
      <cdr:spPr>
        <a:xfrm>
          <a:off x="5010150" y="2876550"/>
          <a:ext cx="9048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44.8%</a:t>
          </a:r>
        </a:p>
      </cdr:txBody>
    </cdr:sp>
  </cdr:relSizeAnchor>
  <cdr:relSizeAnchor xmlns:cdr="http://schemas.openxmlformats.org/drawingml/2006/chartDrawing">
    <cdr:from>
      <cdr:x>0.7565</cdr:x>
      <cdr:y>0.3395</cdr:y>
    </cdr:from>
    <cdr:to>
      <cdr:x>0.819</cdr:x>
      <cdr:y>0.66225</cdr:y>
    </cdr:to>
    <cdr:sp>
      <cdr:nvSpPr>
        <cdr:cNvPr id="5" name="Right Brace 5"/>
        <cdr:cNvSpPr>
          <a:spLocks/>
        </cdr:cNvSpPr>
      </cdr:nvSpPr>
      <cdr:spPr>
        <a:xfrm>
          <a:off x="4562475" y="2257425"/>
          <a:ext cx="381000" cy="2152650"/>
        </a:xfrm>
        <a:prstGeom prst="rightBrace">
          <a:avLst>
            <a:gd name="adj1" fmla="val -48527"/>
            <a:gd name="adj2" fmla="val -2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0.7415</cdr:y>
    </cdr:from>
    <cdr:to>
      <cdr:x>0.9665</cdr:x>
      <cdr:y>0.85025</cdr:y>
    </cdr:to>
    <cdr:sp>
      <cdr:nvSpPr>
        <cdr:cNvPr id="6" name="TextBox 1"/>
        <cdr:cNvSpPr txBox="1">
          <a:spLocks noChangeArrowheads="1"/>
        </cdr:cNvSpPr>
      </cdr:nvSpPr>
      <cdr:spPr>
        <a:xfrm>
          <a:off x="5019675" y="4933950"/>
          <a:ext cx="8191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37.6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0.7505</cdr:x>
      <cdr:y>0.67825</cdr:y>
    </cdr:from>
    <cdr:to>
      <cdr:x>0.81325</cdr:x>
      <cdr:y>0.933</cdr:y>
    </cdr:to>
    <cdr:sp>
      <cdr:nvSpPr>
        <cdr:cNvPr id="7" name="Right Brace 7"/>
        <cdr:cNvSpPr>
          <a:spLocks/>
        </cdr:cNvSpPr>
      </cdr:nvSpPr>
      <cdr:spPr>
        <a:xfrm>
          <a:off x="4524375" y="4514850"/>
          <a:ext cx="381000" cy="1695450"/>
        </a:xfrm>
        <a:prstGeom prst="rightBrace">
          <a:avLst>
            <a:gd name="adj1" fmla="val -50000"/>
            <a:gd name="adj2" fmla="val -2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0.1995</cdr:y>
    </cdr:from>
    <cdr:to>
      <cdr:x>0.7365</cdr:x>
      <cdr:y>0.2915</cdr:y>
    </cdr:to>
    <cdr:sp>
      <cdr:nvSpPr>
        <cdr:cNvPr id="8" name="TextBox 1"/>
        <cdr:cNvSpPr txBox="1">
          <a:spLocks noChangeArrowheads="1"/>
        </cdr:cNvSpPr>
      </cdr:nvSpPr>
      <cdr:spPr>
        <a:xfrm>
          <a:off x="2762250" y="1323975"/>
          <a:ext cx="16859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Not Suitable</a:t>
          </a:r>
        </a:p>
      </cdr:txBody>
    </cdr:sp>
  </cdr:relSizeAnchor>
  <cdr:relSizeAnchor xmlns:cdr="http://schemas.openxmlformats.org/drawingml/2006/chartDrawing">
    <cdr:from>
      <cdr:x>0.81975</cdr:x>
      <cdr:y>0.2005</cdr:y>
    </cdr:from>
    <cdr:to>
      <cdr:x>0.96875</cdr:x>
      <cdr:y>0.30925</cdr:y>
    </cdr:to>
    <cdr:sp>
      <cdr:nvSpPr>
        <cdr:cNvPr id="9" name="TextBox 1"/>
        <cdr:cNvSpPr txBox="1">
          <a:spLocks noChangeArrowheads="1"/>
        </cdr:cNvSpPr>
      </cdr:nvSpPr>
      <cdr:spPr>
        <a:xfrm>
          <a:off x="4943475" y="1333500"/>
          <a:ext cx="895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18.5%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0.59825</cdr:x>
      <cdr:y>0.37525</cdr:y>
    </cdr:from>
    <cdr:to>
      <cdr:x>0.8645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2362200"/>
          <a:ext cx="1724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Tree Canopy</a:t>
          </a:r>
        </a:p>
      </cdr:txBody>
    </cdr:sp>
  </cdr:relSizeAnchor>
  <cdr:relSizeAnchor xmlns:cdr="http://schemas.openxmlformats.org/drawingml/2006/chartDrawing">
    <cdr:from>
      <cdr:x>0.331</cdr:x>
      <cdr:y>0.64125</cdr:y>
    </cdr:from>
    <cdr:to>
      <cdr:x>0.59725</cdr:x>
      <cdr:y>0.75225</cdr:y>
    </cdr:to>
    <cdr:sp>
      <cdr:nvSpPr>
        <cdr:cNvPr id="2" name="TextBox 1"/>
        <cdr:cNvSpPr txBox="1">
          <a:spLocks noChangeArrowheads="1"/>
        </cdr:cNvSpPr>
      </cdr:nvSpPr>
      <cdr:spPr>
        <a:xfrm>
          <a:off x="2143125" y="4038600"/>
          <a:ext cx="1724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Grass / Shrub</a:t>
          </a:r>
        </a:p>
      </cdr:txBody>
    </cdr:sp>
  </cdr:relSizeAnchor>
  <cdr:relSizeAnchor xmlns:cdr="http://schemas.openxmlformats.org/drawingml/2006/chartDrawing">
    <cdr:from>
      <cdr:x>0.13125</cdr:x>
      <cdr:y>0.31925</cdr:y>
    </cdr:from>
    <cdr:to>
      <cdr:x>0.39775</cdr:x>
      <cdr:y>0.43025</cdr:y>
    </cdr:to>
    <cdr:sp>
      <cdr:nvSpPr>
        <cdr:cNvPr id="3" name="TextBox 1"/>
        <cdr:cNvSpPr txBox="1">
          <a:spLocks noChangeArrowheads="1"/>
        </cdr:cNvSpPr>
      </cdr:nvSpPr>
      <cdr:spPr>
        <a:xfrm>
          <a:off x="847725" y="2009775"/>
          <a:ext cx="1724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Road / RR</a:t>
          </a:r>
        </a:p>
      </cdr:txBody>
    </cdr:sp>
  </cdr:relSizeAnchor>
  <cdr:relSizeAnchor xmlns:cdr="http://schemas.openxmlformats.org/drawingml/2006/chartDrawing">
    <cdr:from>
      <cdr:x>0.099</cdr:x>
      <cdr:y>0.41925</cdr:y>
    </cdr:from>
    <cdr:to>
      <cdr:x>0.36625</cdr:x>
      <cdr:y>0.53125</cdr:y>
    </cdr:to>
    <cdr:sp>
      <cdr:nvSpPr>
        <cdr:cNvPr id="4" name="TextBox 1"/>
        <cdr:cNvSpPr txBox="1">
          <a:spLocks noChangeArrowheads="1"/>
        </cdr:cNvSpPr>
      </cdr:nvSpPr>
      <cdr:spPr>
        <a:xfrm>
          <a:off x="638175" y="2638425"/>
          <a:ext cx="17335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Building</a:t>
          </a:r>
        </a:p>
      </cdr:txBody>
    </cdr:sp>
  </cdr:relSizeAnchor>
  <cdr:relSizeAnchor xmlns:cdr="http://schemas.openxmlformats.org/drawingml/2006/chartDrawing">
    <cdr:from>
      <cdr:x>0.2235</cdr:x>
      <cdr:y>0.19725</cdr:y>
    </cdr:from>
    <cdr:to>
      <cdr:x>0.49</cdr:x>
      <cdr:y>0.30825</cdr:y>
    </cdr:to>
    <cdr:sp>
      <cdr:nvSpPr>
        <cdr:cNvPr id="5" name="TextBox 1"/>
        <cdr:cNvSpPr txBox="1">
          <a:spLocks noChangeArrowheads="1"/>
        </cdr:cNvSpPr>
      </cdr:nvSpPr>
      <cdr:spPr>
        <a:xfrm>
          <a:off x="1447800" y="1238250"/>
          <a:ext cx="1724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 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Pavement</a:t>
          </a:r>
        </a:p>
      </cdr:txBody>
    </cdr:sp>
  </cdr:relSizeAnchor>
  <cdr:relSizeAnchor xmlns:cdr="http://schemas.openxmlformats.org/drawingml/2006/chartDrawing">
    <cdr:from>
      <cdr:x>0.11225</cdr:x>
      <cdr:y>0.4935</cdr:y>
    </cdr:from>
    <cdr:to>
      <cdr:x>0.3785</cdr:x>
      <cdr:y>0.6045</cdr:y>
    </cdr:to>
    <cdr:sp>
      <cdr:nvSpPr>
        <cdr:cNvPr id="6" name="TextBox 1"/>
        <cdr:cNvSpPr txBox="1">
          <a:spLocks noChangeArrowheads="1"/>
        </cdr:cNvSpPr>
      </cdr:nvSpPr>
      <cdr:spPr>
        <a:xfrm>
          <a:off x="723900" y="3105150"/>
          <a:ext cx="1724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 Water</a:t>
          </a:r>
        </a:p>
      </cdr:txBody>
    </cdr:sp>
  </cdr:relSizeAnchor>
  <cdr:relSizeAnchor xmlns:cdr="http://schemas.openxmlformats.org/drawingml/2006/chartDrawing">
    <cdr:from>
      <cdr:x>0.139</cdr:x>
      <cdr:y>0.5385</cdr:y>
    </cdr:from>
    <cdr:to>
      <cdr:x>0.40525</cdr:x>
      <cdr:y>0.6495</cdr:y>
    </cdr:to>
    <cdr:sp>
      <cdr:nvSpPr>
        <cdr:cNvPr id="7" name="TextBox 1"/>
        <cdr:cNvSpPr txBox="1">
          <a:spLocks noChangeArrowheads="1"/>
        </cdr:cNvSpPr>
      </cdr:nvSpPr>
      <cdr:spPr>
        <a:xfrm>
          <a:off x="895350" y="3390900"/>
          <a:ext cx="1724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Bare Soil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752475</xdr:colOff>
      <xdr:row>80</xdr:row>
      <xdr:rowOff>133350</xdr:rowOff>
    </xdr:from>
    <xdr:to>
      <xdr:col>39</xdr:col>
      <xdr:colOff>542925</xdr:colOff>
      <xdr:row>121</xdr:row>
      <xdr:rowOff>152400</xdr:rowOff>
    </xdr:to>
    <xdr:graphicFrame>
      <xdr:nvGraphicFramePr>
        <xdr:cNvPr id="1" name="Chart 1"/>
        <xdr:cNvGraphicFramePr/>
      </xdr:nvGraphicFramePr>
      <xdr:xfrm>
        <a:off x="28298775" y="14601825"/>
        <a:ext cx="60388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81</xdr:row>
      <xdr:rowOff>0</xdr:rowOff>
    </xdr:from>
    <xdr:to>
      <xdr:col>49</xdr:col>
      <xdr:colOff>238125</xdr:colOff>
      <xdr:row>119</xdr:row>
      <xdr:rowOff>152400</xdr:rowOff>
    </xdr:to>
    <xdr:graphicFrame>
      <xdr:nvGraphicFramePr>
        <xdr:cNvPr id="2" name="Chart 2"/>
        <xdr:cNvGraphicFramePr/>
      </xdr:nvGraphicFramePr>
      <xdr:xfrm>
        <a:off x="35356800" y="14630400"/>
        <a:ext cx="648652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762000</xdr:colOff>
      <xdr:row>126</xdr:row>
      <xdr:rowOff>95250</xdr:rowOff>
    </xdr:from>
    <xdr:to>
      <xdr:col>46</xdr:col>
      <xdr:colOff>19050</xdr:colOff>
      <xdr:row>198</xdr:row>
      <xdr:rowOff>19050</xdr:rowOff>
    </xdr:to>
    <xdr:graphicFrame>
      <xdr:nvGraphicFramePr>
        <xdr:cNvPr id="3" name="Chart 3"/>
        <xdr:cNvGraphicFramePr/>
      </xdr:nvGraphicFramePr>
      <xdr:xfrm>
        <a:off x="28308300" y="22012275"/>
        <a:ext cx="10972800" cy="1158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N130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7109375" defaultRowHeight="12.75"/>
  <cols>
    <col min="1" max="1" width="21.28125" style="0" customWidth="1"/>
    <col min="2" max="2" width="11.7109375" style="0" customWidth="1"/>
    <col min="3" max="3" width="18.00390625" style="0" bestFit="1" customWidth="1"/>
    <col min="4" max="4" width="14.421875" style="0" customWidth="1"/>
    <col min="5" max="5" width="16.421875" style="0" bestFit="1" customWidth="1"/>
    <col min="6" max="6" width="12.7109375" style="0" customWidth="1"/>
    <col min="7" max="7" width="18.00390625" style="0" bestFit="1" customWidth="1"/>
    <col min="8" max="8" width="16.421875" style="0" bestFit="1" customWidth="1"/>
    <col min="9" max="9" width="18.00390625" style="0" bestFit="1" customWidth="1"/>
    <col min="10" max="10" width="11.7109375" style="0" customWidth="1"/>
    <col min="11" max="11" width="14.57421875" style="0" customWidth="1"/>
    <col min="12" max="12" width="13.421875" style="0" customWidth="1"/>
    <col min="13" max="17" width="11.7109375" style="0" customWidth="1"/>
    <col min="18" max="18" width="14.28125" style="4" customWidth="1"/>
    <col min="19" max="28" width="11.7109375" style="4" customWidth="1"/>
    <col min="29" max="29" width="13.00390625" style="4" customWidth="1"/>
    <col min="30" max="32" width="11.7109375" style="4" customWidth="1"/>
    <col min="33" max="52" width="11.7109375" style="5" customWidth="1"/>
    <col min="53" max="53" width="11.7109375" style="2" customWidth="1"/>
    <col min="54" max="54" width="15.00390625" style="4" customWidth="1"/>
    <col min="55" max="55" width="11.7109375" style="0" customWidth="1"/>
    <col min="56" max="56" width="13.8515625" style="0" customWidth="1"/>
    <col min="57" max="57" width="11.7109375" style="0" customWidth="1"/>
    <col min="58" max="66" width="14.28125" style="0" customWidth="1"/>
  </cols>
  <sheetData>
    <row r="1" spans="58:66" ht="30.75" customHeight="1" thickBot="1">
      <c r="BF1" s="78" t="s">
        <v>182</v>
      </c>
      <c r="BG1" s="78"/>
      <c r="BH1" s="78"/>
      <c r="BI1" s="78"/>
      <c r="BJ1" s="78"/>
      <c r="BK1" s="78"/>
      <c r="BL1" s="78"/>
      <c r="BM1" s="78"/>
      <c r="BN1" s="78"/>
    </row>
    <row r="2" spans="3:66" s="8" customFormat="1" ht="21" thickBot="1">
      <c r="C2" s="88" t="s">
        <v>172</v>
      </c>
      <c r="D2" s="88"/>
      <c r="E2" s="88"/>
      <c r="F2" s="88"/>
      <c r="G2" s="88"/>
      <c r="H2" s="88"/>
      <c r="I2" s="88"/>
      <c r="J2" s="89" t="s">
        <v>173</v>
      </c>
      <c r="K2" s="90"/>
      <c r="L2" s="90"/>
      <c r="M2" s="90"/>
      <c r="N2" s="90"/>
      <c r="O2" s="90"/>
      <c r="P2" s="90"/>
      <c r="Q2" s="91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  <c r="BB2" s="9"/>
      <c r="BF2" s="85">
        <v>0.02</v>
      </c>
      <c r="BG2" s="86"/>
      <c r="BH2" s="87"/>
      <c r="BI2" s="82">
        <v>0.05</v>
      </c>
      <c r="BJ2" s="83"/>
      <c r="BK2" s="84"/>
      <c r="BL2" s="79">
        <v>0.1</v>
      </c>
      <c r="BM2" s="80"/>
      <c r="BN2" s="81"/>
    </row>
    <row r="3" spans="1:66" s="1" customFormat="1" ht="90" customHeight="1" thickBot="1">
      <c r="A3" s="33" t="s">
        <v>196</v>
      </c>
      <c r="B3" s="34" t="s">
        <v>171</v>
      </c>
      <c r="C3" s="72" t="s">
        <v>125</v>
      </c>
      <c r="D3" s="72" t="s">
        <v>126</v>
      </c>
      <c r="E3" s="72" t="s">
        <v>127</v>
      </c>
      <c r="F3" s="72" t="s">
        <v>128</v>
      </c>
      <c r="G3" s="72" t="s">
        <v>129</v>
      </c>
      <c r="H3" s="72" t="s">
        <v>130</v>
      </c>
      <c r="I3" s="72" t="s">
        <v>131</v>
      </c>
      <c r="J3" s="72" t="s">
        <v>132</v>
      </c>
      <c r="K3" s="72" t="s">
        <v>133</v>
      </c>
      <c r="L3" s="72" t="s">
        <v>134</v>
      </c>
      <c r="M3" s="72" t="s">
        <v>135</v>
      </c>
      <c r="N3" s="72" t="s">
        <v>136</v>
      </c>
      <c r="O3" s="72" t="s">
        <v>137</v>
      </c>
      <c r="P3" s="72" t="s">
        <v>138</v>
      </c>
      <c r="Q3" s="72" t="s">
        <v>139</v>
      </c>
      <c r="R3" s="35" t="s">
        <v>140</v>
      </c>
      <c r="S3" s="35" t="s">
        <v>141</v>
      </c>
      <c r="T3" s="15" t="s">
        <v>119</v>
      </c>
      <c r="U3" s="35" t="s">
        <v>142</v>
      </c>
      <c r="V3" s="35" t="s">
        <v>143</v>
      </c>
      <c r="W3" s="35" t="s">
        <v>144</v>
      </c>
      <c r="X3" s="35" t="s">
        <v>145</v>
      </c>
      <c r="Y3" s="35" t="s">
        <v>146</v>
      </c>
      <c r="Z3" s="35" t="s">
        <v>147</v>
      </c>
      <c r="AA3" s="35" t="s">
        <v>120</v>
      </c>
      <c r="AB3" s="36" t="s">
        <v>121</v>
      </c>
      <c r="AC3" s="35" t="s">
        <v>148</v>
      </c>
      <c r="AD3" s="35" t="s">
        <v>149</v>
      </c>
      <c r="AE3" s="35" t="s">
        <v>122</v>
      </c>
      <c r="AF3" s="35" t="s">
        <v>150</v>
      </c>
      <c r="AG3" s="16" t="s">
        <v>151</v>
      </c>
      <c r="AH3" s="37" t="s">
        <v>152</v>
      </c>
      <c r="AI3" s="38" t="s">
        <v>153</v>
      </c>
      <c r="AJ3" s="39" t="s">
        <v>154</v>
      </c>
      <c r="AK3" s="39" t="s">
        <v>155</v>
      </c>
      <c r="AL3" s="39" t="s">
        <v>156</v>
      </c>
      <c r="AM3" s="40" t="s">
        <v>157</v>
      </c>
      <c r="AN3" s="39" t="s">
        <v>158</v>
      </c>
      <c r="AO3" s="39" t="s">
        <v>159</v>
      </c>
      <c r="AP3" s="39" t="s">
        <v>160</v>
      </c>
      <c r="AQ3" s="39" t="s">
        <v>161</v>
      </c>
      <c r="AR3" s="39" t="s">
        <v>162</v>
      </c>
      <c r="AS3" s="41" t="s">
        <v>163</v>
      </c>
      <c r="AT3" s="37" t="s">
        <v>164</v>
      </c>
      <c r="AU3" s="38" t="s">
        <v>165</v>
      </c>
      <c r="AV3" s="42" t="s">
        <v>166</v>
      </c>
      <c r="AW3" s="43" t="s">
        <v>167</v>
      </c>
      <c r="AX3" s="44" t="s">
        <v>168</v>
      </c>
      <c r="AY3" s="45" t="s">
        <v>169</v>
      </c>
      <c r="AZ3" s="46" t="s">
        <v>170</v>
      </c>
      <c r="BA3" s="47" t="s">
        <v>112</v>
      </c>
      <c r="BB3" s="48" t="s">
        <v>116</v>
      </c>
      <c r="BC3" s="49" t="s">
        <v>178</v>
      </c>
      <c r="BD3" s="49" t="s">
        <v>179</v>
      </c>
      <c r="BE3" s="50" t="s">
        <v>197</v>
      </c>
      <c r="BF3" s="58" t="s">
        <v>183</v>
      </c>
      <c r="BG3" s="51" t="s">
        <v>185</v>
      </c>
      <c r="BH3" s="52" t="s">
        <v>186</v>
      </c>
      <c r="BI3" s="58" t="s">
        <v>183</v>
      </c>
      <c r="BJ3" s="51" t="s">
        <v>184</v>
      </c>
      <c r="BK3" s="52" t="s">
        <v>186</v>
      </c>
      <c r="BL3" s="58" t="s">
        <v>183</v>
      </c>
      <c r="BM3" s="51" t="s">
        <v>184</v>
      </c>
      <c r="BN3" s="52" t="s">
        <v>186</v>
      </c>
    </row>
    <row r="4" spans="3:66" ht="23.25" customHeight="1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BF4" s="59"/>
      <c r="BG4" s="14"/>
      <c r="BH4" s="60"/>
      <c r="BI4" s="59"/>
      <c r="BJ4" s="14"/>
      <c r="BK4" s="60"/>
      <c r="BL4" s="59"/>
      <c r="BM4" s="14"/>
      <c r="BN4" s="60"/>
    </row>
    <row r="5" spans="1:66" s="32" customFormat="1" ht="12.75">
      <c r="A5" s="26" t="s">
        <v>0</v>
      </c>
      <c r="B5" s="26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 t="s">
        <v>6</v>
      </c>
      <c r="H5" s="74" t="s">
        <v>7</v>
      </c>
      <c r="I5" s="74" t="s">
        <v>8</v>
      </c>
      <c r="J5" s="74" t="s">
        <v>9</v>
      </c>
      <c r="K5" s="74" t="s">
        <v>10</v>
      </c>
      <c r="L5" s="74" t="s">
        <v>11</v>
      </c>
      <c r="M5" s="74" t="s">
        <v>12</v>
      </c>
      <c r="N5" s="74" t="s">
        <v>13</v>
      </c>
      <c r="O5" s="74" t="s">
        <v>14</v>
      </c>
      <c r="P5" s="74" t="s">
        <v>15</v>
      </c>
      <c r="Q5" s="74" t="s">
        <v>16</v>
      </c>
      <c r="R5" s="27" t="s">
        <v>115</v>
      </c>
      <c r="S5" s="27" t="s">
        <v>17</v>
      </c>
      <c r="T5" s="27" t="s">
        <v>18</v>
      </c>
      <c r="U5" s="27" t="s">
        <v>19</v>
      </c>
      <c r="V5" s="27" t="s">
        <v>20</v>
      </c>
      <c r="W5" s="27" t="s">
        <v>21</v>
      </c>
      <c r="X5" s="27" t="s">
        <v>22</v>
      </c>
      <c r="Y5" s="27" t="s">
        <v>23</v>
      </c>
      <c r="Z5" s="27" t="s">
        <v>24</v>
      </c>
      <c r="AA5" s="27" t="s">
        <v>25</v>
      </c>
      <c r="AB5" s="27" t="s">
        <v>26</v>
      </c>
      <c r="AC5" s="27" t="s">
        <v>27</v>
      </c>
      <c r="AD5" s="27" t="s">
        <v>28</v>
      </c>
      <c r="AE5" s="27" t="s">
        <v>29</v>
      </c>
      <c r="AF5" s="27" t="s">
        <v>30</v>
      </c>
      <c r="AG5" s="28" t="s">
        <v>31</v>
      </c>
      <c r="AH5" s="28" t="s">
        <v>32</v>
      </c>
      <c r="AI5" s="28" t="s">
        <v>33</v>
      </c>
      <c r="AJ5" s="28" t="s">
        <v>34</v>
      </c>
      <c r="AK5" s="28" t="s">
        <v>35</v>
      </c>
      <c r="AL5" s="28" t="s">
        <v>36</v>
      </c>
      <c r="AM5" s="28" t="s">
        <v>37</v>
      </c>
      <c r="AN5" s="28" t="s">
        <v>38</v>
      </c>
      <c r="AO5" s="28" t="s">
        <v>39</v>
      </c>
      <c r="AP5" s="28" t="s">
        <v>40</v>
      </c>
      <c r="AQ5" s="28" t="s">
        <v>41</v>
      </c>
      <c r="AR5" s="28" t="s">
        <v>42</v>
      </c>
      <c r="AS5" s="28" t="s">
        <v>43</v>
      </c>
      <c r="AT5" s="28" t="s">
        <v>44</v>
      </c>
      <c r="AU5" s="28" t="s">
        <v>45</v>
      </c>
      <c r="AV5" s="28" t="s">
        <v>46</v>
      </c>
      <c r="AW5" s="28" t="s">
        <v>47</v>
      </c>
      <c r="AX5" s="28" t="s">
        <v>48</v>
      </c>
      <c r="AY5" s="28" t="s">
        <v>49</v>
      </c>
      <c r="AZ5" s="28" t="s">
        <v>50</v>
      </c>
      <c r="BA5" s="26" t="s">
        <v>51</v>
      </c>
      <c r="BB5" s="26" t="s">
        <v>52</v>
      </c>
      <c r="BC5" s="29" t="s">
        <v>113</v>
      </c>
      <c r="BD5" s="30" t="s">
        <v>117</v>
      </c>
      <c r="BE5" s="31" t="s">
        <v>181</v>
      </c>
      <c r="BF5" s="61" t="s">
        <v>187</v>
      </c>
      <c r="BG5" s="62" t="s">
        <v>190</v>
      </c>
      <c r="BH5" s="63" t="s">
        <v>193</v>
      </c>
      <c r="BI5" s="61" t="s">
        <v>188</v>
      </c>
      <c r="BJ5" s="62" t="s">
        <v>191</v>
      </c>
      <c r="BK5" s="63" t="s">
        <v>194</v>
      </c>
      <c r="BL5" s="61" t="s">
        <v>189</v>
      </c>
      <c r="BM5" s="62" t="s">
        <v>192</v>
      </c>
      <c r="BN5" s="63" t="s">
        <v>195</v>
      </c>
    </row>
    <row r="6" spans="1:66" ht="12.75">
      <c r="A6" s="17" t="s">
        <v>58</v>
      </c>
      <c r="B6" s="17">
        <v>1688</v>
      </c>
      <c r="C6" s="75">
        <v>61185420</v>
      </c>
      <c r="D6" s="75">
        <v>33141960</v>
      </c>
      <c r="E6" s="75">
        <v>314928</v>
      </c>
      <c r="F6" s="75">
        <v>439712</v>
      </c>
      <c r="G6" s="75">
        <v>9481292</v>
      </c>
      <c r="H6" s="75">
        <v>7949116</v>
      </c>
      <c r="I6" s="75">
        <v>10218716</v>
      </c>
      <c r="J6" s="75">
        <v>136</v>
      </c>
      <c r="K6" s="75">
        <v>292236</v>
      </c>
      <c r="L6" s="75">
        <v>2227172</v>
      </c>
      <c r="M6" s="75">
        <v>324852</v>
      </c>
      <c r="N6" s="75">
        <v>16008</v>
      </c>
      <c r="O6" s="75">
        <v>1984</v>
      </c>
      <c r="P6" s="75">
        <v>11388</v>
      </c>
      <c r="Q6" s="75">
        <v>159000</v>
      </c>
      <c r="R6" s="18">
        <v>2887.13921029</v>
      </c>
      <c r="S6" s="18">
        <v>2876.67731865</v>
      </c>
      <c r="T6" s="18">
        <v>1411.33278237</v>
      </c>
      <c r="U6" s="18">
        <v>811.963544538</v>
      </c>
      <c r="V6" s="18">
        <v>14.6873278237</v>
      </c>
      <c r="W6" s="18">
        <v>10.4618916437</v>
      </c>
      <c r="X6" s="18">
        <v>217.706060606</v>
      </c>
      <c r="Y6" s="18">
        <v>182.748025712</v>
      </c>
      <c r="Z6" s="18">
        <v>238.239577595</v>
      </c>
      <c r="AA6" s="18">
        <v>241.81919192</v>
      </c>
      <c r="AB6" s="18">
        <v>760.834710745</v>
      </c>
      <c r="AC6" s="18">
        <v>1002.65390266</v>
      </c>
      <c r="AD6" s="18">
        <v>2413.98668504</v>
      </c>
      <c r="AE6" s="18">
        <v>473.152525253</v>
      </c>
      <c r="AF6" s="18">
        <v>653.380991737</v>
      </c>
      <c r="AG6" s="19">
        <v>0.490612128522</v>
      </c>
      <c r="AH6" s="19">
        <v>0.084061980241</v>
      </c>
      <c r="AI6" s="19">
        <v>0.264483856362</v>
      </c>
      <c r="AJ6" s="19">
        <v>0.348545836603</v>
      </c>
      <c r="AK6" s="19">
        <v>0.839157965125</v>
      </c>
      <c r="AL6" s="19">
        <v>0.584648122179</v>
      </c>
      <c r="AM6" s="19">
        <v>0.164478831945</v>
      </c>
      <c r="AN6" s="19">
        <v>0.282257429179</v>
      </c>
      <c r="AO6" s="19">
        <v>0.00510565704694</v>
      </c>
      <c r="AP6" s="19">
        <v>0.0756796944848</v>
      </c>
      <c r="AQ6" s="19">
        <v>0.0635274677933</v>
      </c>
      <c r="AR6" s="19">
        <v>0.0828176229744</v>
      </c>
      <c r="AS6" s="19">
        <v>0.488834337237</v>
      </c>
      <c r="AT6" s="19">
        <v>0.22630740818</v>
      </c>
      <c r="AU6" s="19">
        <v>0.281234635879</v>
      </c>
      <c r="AV6" s="19">
        <v>0.00508715609257</v>
      </c>
      <c r="AW6" s="19">
        <v>0.00362361870409</v>
      </c>
      <c r="AX6" s="19">
        <v>0.0754054601283</v>
      </c>
      <c r="AY6" s="19">
        <v>0.0632972684728</v>
      </c>
      <c r="AZ6" s="19">
        <v>0.0825175234867</v>
      </c>
      <c r="BA6" s="17">
        <v>68576.4487928</v>
      </c>
      <c r="BB6" s="17">
        <v>125766030.807</v>
      </c>
      <c r="BC6" s="20">
        <f>RANK(AS6,AS$6:AS$64,)</f>
        <v>12</v>
      </c>
      <c r="BD6" s="20">
        <f>RANK(AT6,AT$6:AT$64,)</f>
        <v>41</v>
      </c>
      <c r="BE6" s="53">
        <v>15651</v>
      </c>
      <c r="BF6" s="64">
        <f aca="true" t="shared" si="0" ref="BF6:BF37">BF$2+$AG6</f>
        <v>0.510612128522</v>
      </c>
      <c r="BG6" s="21">
        <f aca="true" t="shared" si="1" ref="BG6:BG37">(+BF$2)*$T6</f>
        <v>28.226655647399998</v>
      </c>
      <c r="BH6" s="65">
        <f aca="true" t="shared" si="2" ref="BH6:BH37">BG6/$AB6</f>
        <v>0.037099589764721434</v>
      </c>
      <c r="BI6" s="64">
        <f aca="true" t="shared" si="3" ref="BI6:BI37">BI$2+$AG6</f>
        <v>0.540612128522</v>
      </c>
      <c r="BJ6" s="21">
        <f aca="true" t="shared" si="4" ref="BJ6:BJ37">(+BI$2)*$T6</f>
        <v>70.56663911849999</v>
      </c>
      <c r="BK6" s="65">
        <f aca="true" t="shared" si="5" ref="BK6:BK37">BJ6/$AB6</f>
        <v>0.09274897441180359</v>
      </c>
      <c r="BL6" s="64">
        <f aca="true" t="shared" si="6" ref="BL6:BL37">BL$2+$AG6</f>
        <v>0.590612128522</v>
      </c>
      <c r="BM6" s="21">
        <f aca="true" t="shared" si="7" ref="BM6:BM37">(+BL$2)*$T6</f>
        <v>141.13327823699998</v>
      </c>
      <c r="BN6" s="65">
        <f aca="true" t="shared" si="8" ref="BN6:BN37">BM6/$AB6</f>
        <v>0.18549794882360718</v>
      </c>
    </row>
    <row r="7" spans="1:66" ht="12.75">
      <c r="A7" s="17" t="s">
        <v>111</v>
      </c>
      <c r="B7" s="17">
        <v>0</v>
      </c>
      <c r="C7" s="75">
        <v>34736312</v>
      </c>
      <c r="D7" s="75">
        <v>48326568</v>
      </c>
      <c r="E7" s="75">
        <v>1545408</v>
      </c>
      <c r="F7" s="75">
        <v>644236</v>
      </c>
      <c r="G7" s="75">
        <v>15750648</v>
      </c>
      <c r="H7" s="75">
        <v>10750708</v>
      </c>
      <c r="I7" s="75">
        <v>28142904</v>
      </c>
      <c r="J7" s="75">
        <v>0</v>
      </c>
      <c r="K7" s="75">
        <v>1078496</v>
      </c>
      <c r="L7" s="75">
        <v>4663636</v>
      </c>
      <c r="M7" s="75">
        <v>354696</v>
      </c>
      <c r="N7" s="75">
        <v>36680</v>
      </c>
      <c r="O7" s="75">
        <v>1868</v>
      </c>
      <c r="P7" s="75">
        <v>12768</v>
      </c>
      <c r="Q7" s="75">
        <v>116360</v>
      </c>
      <c r="R7" s="18">
        <v>3355.40146924</v>
      </c>
      <c r="S7" s="18">
        <v>3339.7697888</v>
      </c>
      <c r="T7" s="18">
        <v>822.194857669</v>
      </c>
      <c r="U7" s="18">
        <v>1216.48769514</v>
      </c>
      <c r="V7" s="18">
        <v>43.620385675</v>
      </c>
      <c r="W7" s="18">
        <v>15.6316804408</v>
      </c>
      <c r="X7" s="18">
        <v>361.628007347</v>
      </c>
      <c r="Y7" s="18">
        <v>247.095408632</v>
      </c>
      <c r="Z7" s="18">
        <v>648.743434345</v>
      </c>
      <c r="AA7" s="18">
        <v>681.54986226</v>
      </c>
      <c r="AB7" s="18">
        <v>1109.42534435</v>
      </c>
      <c r="AC7" s="18">
        <v>1790.97520661</v>
      </c>
      <c r="AD7" s="18">
        <v>2613.17006428</v>
      </c>
      <c r="AE7" s="18">
        <v>742.23140496</v>
      </c>
      <c r="AF7" s="18">
        <v>1301.087236</v>
      </c>
      <c r="AG7" s="19">
        <v>0.246183093345</v>
      </c>
      <c r="AH7" s="19">
        <v>0.204070910679</v>
      </c>
      <c r="AI7" s="19">
        <v>0.332186172854</v>
      </c>
      <c r="AJ7" s="19">
        <v>0.536257083533</v>
      </c>
      <c r="AK7" s="19">
        <v>0.782440176878</v>
      </c>
      <c r="AL7" s="19">
        <v>0.31463503616</v>
      </c>
      <c r="AM7" s="19">
        <v>0.22224028957</v>
      </c>
      <c r="AN7" s="19">
        <v>0.364242978427</v>
      </c>
      <c r="AO7" s="19">
        <v>0.01306089594</v>
      </c>
      <c r="AP7" s="19">
        <v>0.108279321694</v>
      </c>
      <c r="AQ7" s="19">
        <v>0.0739857607733</v>
      </c>
      <c r="AR7" s="19">
        <v>0.19424794982</v>
      </c>
      <c r="AS7" s="19">
        <v>0.245036209588</v>
      </c>
      <c r="AT7" s="19">
        <v>0.387759035074</v>
      </c>
      <c r="AU7" s="19">
        <v>0.3625460936</v>
      </c>
      <c r="AV7" s="19">
        <v>0.0130000496438</v>
      </c>
      <c r="AW7" s="19">
        <v>0.00465866173812</v>
      </c>
      <c r="AX7" s="19">
        <v>0.107774884961</v>
      </c>
      <c r="AY7" s="19">
        <v>0.0736410861404</v>
      </c>
      <c r="AZ7" s="19">
        <v>0.193343014328</v>
      </c>
      <c r="BA7" s="17">
        <v>71126.4362981</v>
      </c>
      <c r="BB7" s="17">
        <v>146166692.949</v>
      </c>
      <c r="BC7" s="20">
        <f aca="true" t="shared" si="9" ref="BC7:BC38">RANK(AS7,$AS$6:$AS$64,)</f>
        <v>46</v>
      </c>
      <c r="BD7" s="20">
        <f aca="true" t="shared" si="10" ref="BD7:BD38">RANK(AT7,AT$6:AT$64,)</f>
        <v>18</v>
      </c>
      <c r="BE7" s="53">
        <v>11953</v>
      </c>
      <c r="BF7" s="64">
        <f t="shared" si="0"/>
        <v>0.266183093345</v>
      </c>
      <c r="BG7" s="21">
        <f t="shared" si="1"/>
        <v>16.44389715338</v>
      </c>
      <c r="BH7" s="65">
        <f t="shared" si="2"/>
        <v>0.01482199522223309</v>
      </c>
      <c r="BI7" s="64">
        <f t="shared" si="3"/>
        <v>0.296183093345</v>
      </c>
      <c r="BJ7" s="21">
        <f t="shared" si="4"/>
        <v>41.109742883450004</v>
      </c>
      <c r="BK7" s="65">
        <f t="shared" si="5"/>
        <v>0.03705498805558273</v>
      </c>
      <c r="BL7" s="64">
        <f t="shared" si="6"/>
        <v>0.34618309334499997</v>
      </c>
      <c r="BM7" s="21">
        <f t="shared" si="7"/>
        <v>82.21948576690001</v>
      </c>
      <c r="BN7" s="65">
        <f t="shared" si="8"/>
        <v>0.07410997611116546</v>
      </c>
    </row>
    <row r="8" spans="1:66" ht="12.75">
      <c r="A8" s="17" t="s">
        <v>110</v>
      </c>
      <c r="B8" s="17">
        <v>0</v>
      </c>
      <c r="C8" s="75">
        <v>58861484</v>
      </c>
      <c r="D8" s="75">
        <v>40172200</v>
      </c>
      <c r="E8" s="75">
        <v>998632</v>
      </c>
      <c r="F8" s="75">
        <v>619688</v>
      </c>
      <c r="G8" s="75">
        <v>12099656</v>
      </c>
      <c r="H8" s="75">
        <v>8475708</v>
      </c>
      <c r="I8" s="75">
        <v>22622168</v>
      </c>
      <c r="J8" s="75">
        <v>0</v>
      </c>
      <c r="K8" s="75">
        <v>2442388</v>
      </c>
      <c r="L8" s="75">
        <v>1841860</v>
      </c>
      <c r="M8" s="75">
        <v>193404</v>
      </c>
      <c r="N8" s="75">
        <v>256264</v>
      </c>
      <c r="O8" s="75">
        <v>160</v>
      </c>
      <c r="P8" s="75">
        <v>0</v>
      </c>
      <c r="Q8" s="75">
        <v>149720</v>
      </c>
      <c r="R8" s="18">
        <v>3414.44747475</v>
      </c>
      <c r="S8" s="18">
        <v>3394.33838384</v>
      </c>
      <c r="T8" s="18">
        <v>1407.34325069</v>
      </c>
      <c r="U8" s="18">
        <v>964.510101012</v>
      </c>
      <c r="V8" s="18">
        <v>27.3653810836</v>
      </c>
      <c r="W8" s="18">
        <v>20.1090909091</v>
      </c>
      <c r="X8" s="18">
        <v>277.77355372</v>
      </c>
      <c r="Y8" s="18">
        <v>194.575482094</v>
      </c>
      <c r="Z8" s="18">
        <v>522.770615244</v>
      </c>
      <c r="AA8" s="18">
        <v>542.258953169</v>
      </c>
      <c r="AB8" s="18">
        <v>922.226813592</v>
      </c>
      <c r="AC8" s="18">
        <v>1464.48576676</v>
      </c>
      <c r="AD8" s="18">
        <v>2871.82901745</v>
      </c>
      <c r="AE8" s="18">
        <v>542.618457301</v>
      </c>
      <c r="AF8" s="18">
        <v>1022.48503214</v>
      </c>
      <c r="AG8" s="19">
        <v>0.414614894434</v>
      </c>
      <c r="AH8" s="19">
        <v>0.159753946675</v>
      </c>
      <c r="AI8" s="19">
        <v>0.271695602884</v>
      </c>
      <c r="AJ8" s="19">
        <v>0.431449549559</v>
      </c>
      <c r="AK8" s="19">
        <v>0.846064443993</v>
      </c>
      <c r="AL8" s="19">
        <v>0.490051198083</v>
      </c>
      <c r="AM8" s="19">
        <v>0.159859859548</v>
      </c>
      <c r="AN8" s="19">
        <v>0.28415260706</v>
      </c>
      <c r="AO8" s="19">
        <v>0.00806206629659</v>
      </c>
      <c r="AP8" s="19">
        <v>0.0818343730966</v>
      </c>
      <c r="AQ8" s="19">
        <v>0.0573235370463</v>
      </c>
      <c r="AR8" s="19">
        <v>0.154012522067</v>
      </c>
      <c r="AS8" s="19">
        <v>0.412173056138</v>
      </c>
      <c r="AT8" s="19">
        <v>0.299458415952</v>
      </c>
      <c r="AU8" s="19">
        <v>0.282479115038</v>
      </c>
      <c r="AV8" s="19">
        <v>0.00801458545957</v>
      </c>
      <c r="AW8" s="19">
        <v>0.00588941287216</v>
      </c>
      <c r="AX8" s="19">
        <v>0.0813524166863</v>
      </c>
      <c r="AY8" s="19">
        <v>0.0569859350693</v>
      </c>
      <c r="AZ8" s="19">
        <v>0.153105478737</v>
      </c>
      <c r="BA8" s="17">
        <v>71030.5443222</v>
      </c>
      <c r="BB8" s="17">
        <v>148733831.429</v>
      </c>
      <c r="BC8" s="20">
        <f t="shared" si="9"/>
        <v>23</v>
      </c>
      <c r="BD8" s="20">
        <f t="shared" si="10"/>
        <v>29</v>
      </c>
      <c r="BE8" s="53">
        <v>13074</v>
      </c>
      <c r="BF8" s="64">
        <f t="shared" si="0"/>
        <v>0.43461489443400003</v>
      </c>
      <c r="BG8" s="21">
        <f t="shared" si="1"/>
        <v>28.146865013800003</v>
      </c>
      <c r="BH8" s="65">
        <f t="shared" si="2"/>
        <v>0.030520545053521277</v>
      </c>
      <c r="BI8" s="64">
        <f t="shared" si="3"/>
        <v>0.464614894434</v>
      </c>
      <c r="BJ8" s="21">
        <f t="shared" si="4"/>
        <v>70.36716253450001</v>
      </c>
      <c r="BK8" s="65">
        <f t="shared" si="5"/>
        <v>0.07630136263380319</v>
      </c>
      <c r="BL8" s="64">
        <f t="shared" si="6"/>
        <v>0.514614894434</v>
      </c>
      <c r="BM8" s="21">
        <f t="shared" si="7"/>
        <v>140.73432506900002</v>
      </c>
      <c r="BN8" s="65">
        <f t="shared" si="8"/>
        <v>0.15260272526760638</v>
      </c>
    </row>
    <row r="9" spans="1:66" ht="12.75">
      <c r="A9" s="17" t="s">
        <v>87</v>
      </c>
      <c r="B9" s="17">
        <v>0</v>
      </c>
      <c r="C9" s="75">
        <v>28571468</v>
      </c>
      <c r="D9" s="75">
        <v>46508156</v>
      </c>
      <c r="E9" s="75">
        <v>1438404</v>
      </c>
      <c r="F9" s="75">
        <v>138184</v>
      </c>
      <c r="G9" s="75">
        <v>16984440</v>
      </c>
      <c r="H9" s="75">
        <v>7871140</v>
      </c>
      <c r="I9" s="75">
        <v>23647000</v>
      </c>
      <c r="J9" s="75">
        <v>0</v>
      </c>
      <c r="K9" s="75">
        <v>1032504</v>
      </c>
      <c r="L9" s="75">
        <v>720396</v>
      </c>
      <c r="M9" s="75">
        <v>77908</v>
      </c>
      <c r="N9" s="75">
        <v>101004</v>
      </c>
      <c r="O9" s="75">
        <v>0</v>
      </c>
      <c r="P9" s="75">
        <v>0</v>
      </c>
      <c r="Q9" s="75">
        <v>13604</v>
      </c>
      <c r="R9" s="18">
        <v>2917.91111112</v>
      </c>
      <c r="S9" s="18">
        <v>2912.4201102</v>
      </c>
      <c r="T9" s="18">
        <v>679.613682279</v>
      </c>
      <c r="U9" s="18">
        <v>1084.21836547</v>
      </c>
      <c r="V9" s="18">
        <v>34.8097337007</v>
      </c>
      <c r="W9" s="18">
        <v>5.49100091828</v>
      </c>
      <c r="X9" s="18">
        <v>389.90909091</v>
      </c>
      <c r="Y9" s="18">
        <v>180.69651056</v>
      </c>
      <c r="Z9" s="18">
        <v>543.172727274</v>
      </c>
      <c r="AA9" s="18">
        <v>575.881634528</v>
      </c>
      <c r="AB9" s="18">
        <v>1067.68034895</v>
      </c>
      <c r="AC9" s="18">
        <v>1643.56198347</v>
      </c>
      <c r="AD9" s="18">
        <v>2323.17566575</v>
      </c>
      <c r="AE9" s="18">
        <v>594.735445364</v>
      </c>
      <c r="AF9" s="18">
        <v>1148.58806244</v>
      </c>
      <c r="AG9" s="19">
        <v>0.233350154361</v>
      </c>
      <c r="AH9" s="19">
        <v>0.19773302365</v>
      </c>
      <c r="AI9" s="19">
        <v>0.366595583243</v>
      </c>
      <c r="AJ9" s="19">
        <v>0.564328606893</v>
      </c>
      <c r="AK9" s="19">
        <v>0.797678761253</v>
      </c>
      <c r="AL9" s="19">
        <v>0.29253650178</v>
      </c>
      <c r="AM9" s="19">
        <v>0.204206612666</v>
      </c>
      <c r="AN9" s="19">
        <v>0.372274027939</v>
      </c>
      <c r="AO9" s="19">
        <v>0.0119521677449</v>
      </c>
      <c r="AP9" s="19">
        <v>0.133878038249</v>
      </c>
      <c r="AQ9" s="19">
        <v>0.0620434222136</v>
      </c>
      <c r="AR9" s="19">
        <v>0.186502189492</v>
      </c>
      <c r="AS9" s="19">
        <v>0.232911029979</v>
      </c>
      <c r="AT9" s="19">
        <v>0.393633671043</v>
      </c>
      <c r="AU9" s="19">
        <v>0.371573473004</v>
      </c>
      <c r="AV9" s="19">
        <v>0.0119296758452</v>
      </c>
      <c r="AW9" s="19">
        <v>0.00188182597385</v>
      </c>
      <c r="AX9" s="19">
        <v>0.133626103079</v>
      </c>
      <c r="AY9" s="19">
        <v>0.0619266672902</v>
      </c>
      <c r="AZ9" s="19">
        <v>0.186151224828</v>
      </c>
      <c r="BA9" s="17">
        <v>60040.7815382</v>
      </c>
      <c r="BB9" s="17">
        <v>127103910.142</v>
      </c>
      <c r="BC9" s="20">
        <f t="shared" si="9"/>
        <v>48</v>
      </c>
      <c r="BD9" s="20">
        <f t="shared" si="10"/>
        <v>16</v>
      </c>
      <c r="BE9" s="53">
        <v>10751</v>
      </c>
      <c r="BF9" s="64">
        <f t="shared" si="0"/>
        <v>0.253350154361</v>
      </c>
      <c r="BG9" s="21">
        <f t="shared" si="1"/>
        <v>13.59227364558</v>
      </c>
      <c r="BH9" s="65">
        <f t="shared" si="2"/>
        <v>0.01273065825267571</v>
      </c>
      <c r="BI9" s="64">
        <f t="shared" si="3"/>
        <v>0.28335015436100003</v>
      </c>
      <c r="BJ9" s="21">
        <f t="shared" si="4"/>
        <v>33.980684113950005</v>
      </c>
      <c r="BK9" s="65">
        <f t="shared" si="5"/>
        <v>0.03182664563168928</v>
      </c>
      <c r="BL9" s="64">
        <f t="shared" si="6"/>
        <v>0.333350154361</v>
      </c>
      <c r="BM9" s="21">
        <f t="shared" si="7"/>
        <v>67.96136822790001</v>
      </c>
      <c r="BN9" s="65">
        <f t="shared" si="8"/>
        <v>0.06365329126337856</v>
      </c>
    </row>
    <row r="10" spans="1:66" ht="12.75">
      <c r="A10" s="17" t="s">
        <v>63</v>
      </c>
      <c r="B10" s="17">
        <v>1232</v>
      </c>
      <c r="C10" s="75">
        <v>54102788</v>
      </c>
      <c r="D10" s="75">
        <v>13783804</v>
      </c>
      <c r="E10" s="75">
        <v>62468</v>
      </c>
      <c r="F10" s="75">
        <v>1464556</v>
      </c>
      <c r="G10" s="75">
        <v>1063428</v>
      </c>
      <c r="H10" s="75">
        <v>1306244</v>
      </c>
      <c r="I10" s="75">
        <v>1528460</v>
      </c>
      <c r="J10" s="75">
        <v>0</v>
      </c>
      <c r="K10" s="75">
        <v>180676</v>
      </c>
      <c r="L10" s="75">
        <v>88056</v>
      </c>
      <c r="M10" s="75">
        <v>0</v>
      </c>
      <c r="N10" s="75">
        <v>4792</v>
      </c>
      <c r="O10" s="75">
        <v>0</v>
      </c>
      <c r="P10" s="75">
        <v>0</v>
      </c>
      <c r="Q10" s="75">
        <v>1096</v>
      </c>
      <c r="R10" s="18">
        <v>1689.31056015</v>
      </c>
      <c r="S10" s="18">
        <v>1655.57897154</v>
      </c>
      <c r="T10" s="18">
        <v>1246.17685951</v>
      </c>
      <c r="U10" s="18">
        <v>318.454086318</v>
      </c>
      <c r="V10" s="18">
        <v>1.43406795225</v>
      </c>
      <c r="W10" s="18">
        <v>33.7315886135</v>
      </c>
      <c r="X10" s="18">
        <v>24.4129476584</v>
      </c>
      <c r="Y10" s="18">
        <v>29.9872359964</v>
      </c>
      <c r="Z10" s="18">
        <v>35.1137741047</v>
      </c>
      <c r="AA10" s="18">
        <v>36.5226813591</v>
      </c>
      <c r="AB10" s="18">
        <v>316.432598715</v>
      </c>
      <c r="AC10" s="18">
        <v>352.955280074</v>
      </c>
      <c r="AD10" s="18">
        <v>1599.13213958</v>
      </c>
      <c r="AE10" s="18">
        <v>90.1784205695</v>
      </c>
      <c r="AF10" s="18">
        <v>90.9480257118</v>
      </c>
      <c r="AG10" s="19">
        <v>0.752713631262</v>
      </c>
      <c r="AH10" s="19">
        <v>0.0220603679963</v>
      </c>
      <c r="AI10" s="19">
        <v>0.191131081123</v>
      </c>
      <c r="AJ10" s="19">
        <v>0.21319144912</v>
      </c>
      <c r="AK10" s="19">
        <v>0.965905080382</v>
      </c>
      <c r="AL10" s="19">
        <v>0.779283230361</v>
      </c>
      <c r="AM10" s="19">
        <v>0.0544694165122</v>
      </c>
      <c r="AN10" s="19">
        <v>0.192352096634</v>
      </c>
      <c r="AO10" s="19">
        <v>0.000866203290153</v>
      </c>
      <c r="AP10" s="19">
        <v>0.0147458672031</v>
      </c>
      <c r="AQ10" s="19">
        <v>0.0181128393824</v>
      </c>
      <c r="AR10" s="19">
        <v>0.0212093622282</v>
      </c>
      <c r="AS10" s="19">
        <v>0.737683697067</v>
      </c>
      <c r="AT10" s="19">
        <v>0.0538373629203</v>
      </c>
      <c r="AU10" s="19">
        <v>0.188511274262</v>
      </c>
      <c r="AV10" s="19">
        <v>0.000848907232383</v>
      </c>
      <c r="AW10" s="19">
        <v>0.0199676657503</v>
      </c>
      <c r="AX10" s="19">
        <v>0.0144514266555</v>
      </c>
      <c r="AY10" s="19">
        <v>0.0177511682599</v>
      </c>
      <c r="AZ10" s="19">
        <v>0.0207858607725</v>
      </c>
      <c r="BA10" s="17">
        <v>38362.5630285</v>
      </c>
      <c r="BB10" s="17">
        <v>73587570.0999</v>
      </c>
      <c r="BC10" s="20">
        <f t="shared" si="9"/>
        <v>2</v>
      </c>
      <c r="BD10" s="20">
        <f t="shared" si="10"/>
        <v>57</v>
      </c>
      <c r="BE10" s="54">
        <v>864</v>
      </c>
      <c r="BF10" s="64">
        <f t="shared" si="0"/>
        <v>0.772713631262</v>
      </c>
      <c r="BG10" s="21">
        <f t="shared" si="1"/>
        <v>24.9235371902</v>
      </c>
      <c r="BH10" s="65">
        <f t="shared" si="2"/>
        <v>0.07876412636186002</v>
      </c>
      <c r="BI10" s="64">
        <f t="shared" si="3"/>
        <v>0.802713631262</v>
      </c>
      <c r="BJ10" s="21">
        <f t="shared" si="4"/>
        <v>62.3088429755</v>
      </c>
      <c r="BK10" s="65">
        <f t="shared" si="5"/>
        <v>0.19691031590465002</v>
      </c>
      <c r="BL10" s="64">
        <f t="shared" si="6"/>
        <v>0.852713631262</v>
      </c>
      <c r="BM10" s="21">
        <f t="shared" si="7"/>
        <v>124.617685951</v>
      </c>
      <c r="BN10" s="65">
        <f t="shared" si="8"/>
        <v>0.39382063180930005</v>
      </c>
    </row>
    <row r="11" spans="1:66" ht="12.75">
      <c r="A11" s="17" t="s">
        <v>59</v>
      </c>
      <c r="B11" s="17">
        <v>0</v>
      </c>
      <c r="C11" s="75">
        <v>48333828</v>
      </c>
      <c r="D11" s="75">
        <v>46423052</v>
      </c>
      <c r="E11" s="75">
        <v>843352</v>
      </c>
      <c r="F11" s="75">
        <v>1614452</v>
      </c>
      <c r="G11" s="75">
        <v>15971192</v>
      </c>
      <c r="H11" s="75">
        <v>11137404</v>
      </c>
      <c r="I11" s="75">
        <v>26894016</v>
      </c>
      <c r="J11" s="75">
        <v>0</v>
      </c>
      <c r="K11" s="75">
        <v>4115620</v>
      </c>
      <c r="L11" s="75">
        <v>3733868</v>
      </c>
      <c r="M11" s="75">
        <v>462916</v>
      </c>
      <c r="N11" s="75">
        <v>1232192</v>
      </c>
      <c r="O11" s="75">
        <v>16252</v>
      </c>
      <c r="P11" s="75">
        <v>30628</v>
      </c>
      <c r="Q11" s="75">
        <v>328632</v>
      </c>
      <c r="R11" s="18">
        <v>3699.20578513</v>
      </c>
      <c r="S11" s="18">
        <v>3633.85583104</v>
      </c>
      <c r="T11" s="18">
        <v>1204.07364555</v>
      </c>
      <c r="U11" s="18">
        <v>1151.44444445</v>
      </c>
      <c r="V11" s="18">
        <v>29.9877869606</v>
      </c>
      <c r="W11" s="18">
        <v>65.3499540864</v>
      </c>
      <c r="X11" s="18">
        <v>367.021212122</v>
      </c>
      <c r="Y11" s="18">
        <v>256.382736456</v>
      </c>
      <c r="Z11" s="18">
        <v>624.946005511</v>
      </c>
      <c r="AA11" s="18">
        <v>636.762350782</v>
      </c>
      <c r="AB11" s="18">
        <v>1065.72662994</v>
      </c>
      <c r="AC11" s="18">
        <v>1702.48898072</v>
      </c>
      <c r="AD11" s="18">
        <v>2906.56262627</v>
      </c>
      <c r="AE11" s="18">
        <v>792.643158863</v>
      </c>
      <c r="AF11" s="18">
        <v>1278.33774105</v>
      </c>
      <c r="AG11" s="19">
        <v>0.33134876603</v>
      </c>
      <c r="AH11" s="19">
        <v>0.175230493555</v>
      </c>
      <c r="AI11" s="19">
        <v>0.293277080734</v>
      </c>
      <c r="AJ11" s="19">
        <v>0.468507574289</v>
      </c>
      <c r="AK11" s="19">
        <v>0.79985634032</v>
      </c>
      <c r="AL11" s="19">
        <v>0.414260348174</v>
      </c>
      <c r="AM11" s="19">
        <v>0.218127299408</v>
      </c>
      <c r="AN11" s="19">
        <v>0.316865747565</v>
      </c>
      <c r="AO11" s="19">
        <v>0.00825233260615</v>
      </c>
      <c r="AP11" s="19">
        <v>0.101000487963</v>
      </c>
      <c r="AQ11" s="19">
        <v>0.0705539097797</v>
      </c>
      <c r="AR11" s="19">
        <v>0.171978756056</v>
      </c>
      <c r="AS11" s="19">
        <v>0.325495178016</v>
      </c>
      <c r="AT11" s="19">
        <v>0.345570864478</v>
      </c>
      <c r="AU11" s="19">
        <v>0.311268015712</v>
      </c>
      <c r="AV11" s="19">
        <v>0.00810654737866</v>
      </c>
      <c r="AW11" s="19">
        <v>0.0176659417946</v>
      </c>
      <c r="AX11" s="19">
        <v>0.0992162192212</v>
      </c>
      <c r="AY11" s="19">
        <v>0.0693075085161</v>
      </c>
      <c r="AZ11" s="19">
        <v>0.168940589362</v>
      </c>
      <c r="BA11" s="17">
        <v>85795.7882446</v>
      </c>
      <c r="BB11" s="17">
        <v>161137544.806</v>
      </c>
      <c r="BC11" s="20">
        <f t="shared" si="9"/>
        <v>36</v>
      </c>
      <c r="BD11" s="20">
        <f t="shared" si="10"/>
        <v>23</v>
      </c>
      <c r="BE11" s="53">
        <v>19093</v>
      </c>
      <c r="BF11" s="64">
        <f t="shared" si="0"/>
        <v>0.35134876603000004</v>
      </c>
      <c r="BG11" s="21">
        <f t="shared" si="1"/>
        <v>24.081472911000002</v>
      </c>
      <c r="BH11" s="65">
        <f t="shared" si="2"/>
        <v>0.022596294616712146</v>
      </c>
      <c r="BI11" s="64">
        <f t="shared" si="3"/>
        <v>0.38134876603</v>
      </c>
      <c r="BJ11" s="21">
        <f t="shared" si="4"/>
        <v>60.20368227750001</v>
      </c>
      <c r="BK11" s="65">
        <f t="shared" si="5"/>
        <v>0.05649073654178037</v>
      </c>
      <c r="BL11" s="64">
        <f t="shared" si="6"/>
        <v>0.43134876603000005</v>
      </c>
      <c r="BM11" s="21">
        <f t="shared" si="7"/>
        <v>120.40736455500002</v>
      </c>
      <c r="BN11" s="65">
        <f t="shared" si="8"/>
        <v>0.11298147308356074</v>
      </c>
    </row>
    <row r="12" spans="1:66" ht="12.75">
      <c r="A12" s="17" t="s">
        <v>67</v>
      </c>
      <c r="B12" s="17">
        <v>2784</v>
      </c>
      <c r="C12" s="75">
        <v>13551188</v>
      </c>
      <c r="D12" s="75">
        <v>7614820</v>
      </c>
      <c r="E12" s="75">
        <v>747352</v>
      </c>
      <c r="F12" s="75">
        <v>381672</v>
      </c>
      <c r="G12" s="75">
        <v>1457228</v>
      </c>
      <c r="H12" s="75">
        <v>2778916</v>
      </c>
      <c r="I12" s="75">
        <v>2138316</v>
      </c>
      <c r="J12" s="75">
        <v>0</v>
      </c>
      <c r="K12" s="75">
        <v>1220</v>
      </c>
      <c r="L12" s="75">
        <v>51268</v>
      </c>
      <c r="M12" s="75">
        <v>0</v>
      </c>
      <c r="N12" s="75">
        <v>0</v>
      </c>
      <c r="O12" s="75">
        <v>0</v>
      </c>
      <c r="P12" s="75">
        <v>0</v>
      </c>
      <c r="Q12" s="75">
        <v>244</v>
      </c>
      <c r="R12" s="18">
        <v>659.371533518</v>
      </c>
      <c r="S12" s="18">
        <v>650.609550047</v>
      </c>
      <c r="T12" s="18">
        <v>311.120477503</v>
      </c>
      <c r="U12" s="18">
        <v>175.989164371</v>
      </c>
      <c r="V12" s="18">
        <v>17.1568411387</v>
      </c>
      <c r="W12" s="18">
        <v>8.76198347109</v>
      </c>
      <c r="X12" s="18">
        <v>33.4533516989</v>
      </c>
      <c r="Y12" s="18">
        <v>63.7951331498</v>
      </c>
      <c r="Z12" s="18">
        <v>49.0945821856</v>
      </c>
      <c r="AA12" s="18">
        <v>66.245821855</v>
      </c>
      <c r="AB12" s="18">
        <v>174.81221304</v>
      </c>
      <c r="AC12" s="18">
        <v>241.058034895</v>
      </c>
      <c r="AD12" s="18">
        <v>552.178512398</v>
      </c>
      <c r="AE12" s="18">
        <v>107.19302112</v>
      </c>
      <c r="AF12" s="18">
        <v>163.499908173</v>
      </c>
      <c r="AG12" s="19">
        <v>0.47819844864</v>
      </c>
      <c r="AH12" s="19">
        <v>0.101821164245</v>
      </c>
      <c r="AI12" s="19">
        <v>0.268689897078</v>
      </c>
      <c r="AJ12" s="19">
        <v>0.370511061323</v>
      </c>
      <c r="AK12" s="19">
        <v>0.848709509963</v>
      </c>
      <c r="AL12" s="19">
        <v>0.563441840849</v>
      </c>
      <c r="AM12" s="19">
        <v>0.164757835345</v>
      </c>
      <c r="AN12" s="19">
        <v>0.270498895011</v>
      </c>
      <c r="AO12" s="19">
        <v>0.0263704108516</v>
      </c>
      <c r="AP12" s="19">
        <v>0.0514184762527</v>
      </c>
      <c r="AQ12" s="19">
        <v>0.0980544062797</v>
      </c>
      <c r="AR12" s="19">
        <v>0.0754593629651</v>
      </c>
      <c r="AS12" s="19">
        <v>0.471843963058</v>
      </c>
      <c r="AT12" s="19">
        <v>0.247963249643</v>
      </c>
      <c r="AU12" s="19">
        <v>0.266904401275</v>
      </c>
      <c r="AV12" s="19">
        <v>0.0260199906525</v>
      </c>
      <c r="AW12" s="19">
        <v>0.0132883860247</v>
      </c>
      <c r="AX12" s="19">
        <v>0.0507352076914</v>
      </c>
      <c r="AY12" s="19">
        <v>0.0967514214777</v>
      </c>
      <c r="AZ12" s="19">
        <v>0.0744566298209</v>
      </c>
      <c r="BA12" s="17">
        <v>37998.5743819</v>
      </c>
      <c r="BB12" s="17">
        <v>28725080.5413</v>
      </c>
      <c r="BC12" s="20">
        <f t="shared" si="9"/>
        <v>14</v>
      </c>
      <c r="BD12" s="20">
        <f t="shared" si="10"/>
        <v>37</v>
      </c>
      <c r="BE12" s="53">
        <v>1197</v>
      </c>
      <c r="BF12" s="64">
        <f t="shared" si="0"/>
        <v>0.49819844864</v>
      </c>
      <c r="BG12" s="21">
        <f t="shared" si="1"/>
        <v>6.22240955006</v>
      </c>
      <c r="BH12" s="65">
        <f t="shared" si="2"/>
        <v>0.035594821676653725</v>
      </c>
      <c r="BI12" s="64">
        <f t="shared" si="3"/>
        <v>0.52819844864</v>
      </c>
      <c r="BJ12" s="21">
        <f t="shared" si="4"/>
        <v>15.556023875150002</v>
      </c>
      <c r="BK12" s="65">
        <f t="shared" si="5"/>
        <v>0.08898705419163432</v>
      </c>
      <c r="BL12" s="64">
        <f t="shared" si="6"/>
        <v>0.57819844864</v>
      </c>
      <c r="BM12" s="21">
        <f t="shared" si="7"/>
        <v>31.112047750300004</v>
      </c>
      <c r="BN12" s="65">
        <f t="shared" si="8"/>
        <v>0.17797410838326863</v>
      </c>
    </row>
    <row r="13" spans="1:66" ht="12.75">
      <c r="A13" s="17" t="s">
        <v>104</v>
      </c>
      <c r="B13" s="17">
        <v>4952</v>
      </c>
      <c r="C13" s="75">
        <v>321015076</v>
      </c>
      <c r="D13" s="75">
        <v>117204224</v>
      </c>
      <c r="E13" s="75">
        <v>1535448</v>
      </c>
      <c r="F13" s="75">
        <v>4723168</v>
      </c>
      <c r="G13" s="75">
        <v>17097260</v>
      </c>
      <c r="H13" s="75">
        <v>14155576</v>
      </c>
      <c r="I13" s="75">
        <v>30667592</v>
      </c>
      <c r="J13" s="75">
        <v>484</v>
      </c>
      <c r="K13" s="75">
        <v>20204024</v>
      </c>
      <c r="L13" s="75">
        <v>14057600</v>
      </c>
      <c r="M13" s="75">
        <v>454700</v>
      </c>
      <c r="N13" s="75">
        <v>2165696</v>
      </c>
      <c r="O13" s="75">
        <v>24732</v>
      </c>
      <c r="P13" s="75">
        <v>21768</v>
      </c>
      <c r="Q13" s="75">
        <v>511564</v>
      </c>
      <c r="R13" s="18">
        <v>12484.8123967</v>
      </c>
      <c r="S13" s="18">
        <v>12326.6658402</v>
      </c>
      <c r="T13" s="18">
        <v>7833.31267219</v>
      </c>
      <c r="U13" s="18">
        <v>3013.35684114</v>
      </c>
      <c r="V13" s="18">
        <v>45.6875114785</v>
      </c>
      <c r="W13" s="18">
        <v>158.146556474</v>
      </c>
      <c r="X13" s="18">
        <v>393.066850322</v>
      </c>
      <c r="Y13" s="18">
        <v>325.467033977</v>
      </c>
      <c r="Z13" s="18">
        <v>715.774931131</v>
      </c>
      <c r="AA13" s="18">
        <v>739.280073463</v>
      </c>
      <c r="AB13" s="18">
        <v>2690.63875115</v>
      </c>
      <c r="AC13" s="18">
        <v>3429.91882462</v>
      </c>
      <c r="AD13" s="18">
        <v>11263.2314968</v>
      </c>
      <c r="AE13" s="18">
        <v>1221.58089991</v>
      </c>
      <c r="AF13" s="18">
        <v>1479.99632691</v>
      </c>
      <c r="AG13" s="19">
        <v>0.635477003572</v>
      </c>
      <c r="AH13" s="19">
        <v>0.0599740500022</v>
      </c>
      <c r="AI13" s="19">
        <v>0.218277901423</v>
      </c>
      <c r="AJ13" s="19">
        <v>0.278251951425</v>
      </c>
      <c r="AK13" s="19">
        <v>0.913728954997</v>
      </c>
      <c r="AL13" s="19">
        <v>0.695476486869</v>
      </c>
      <c r="AM13" s="19">
        <v>0.0991006745654</v>
      </c>
      <c r="AN13" s="19">
        <v>0.244458386412</v>
      </c>
      <c r="AO13" s="19">
        <v>0.00370639652852</v>
      </c>
      <c r="AP13" s="19">
        <v>0.0318875237973</v>
      </c>
      <c r="AQ13" s="19">
        <v>0.0264034928986</v>
      </c>
      <c r="AR13" s="19">
        <v>0.0580671967917</v>
      </c>
      <c r="AS13" s="19">
        <v>0.627427343181</v>
      </c>
      <c r="AT13" s="19">
        <v>0.118543737774</v>
      </c>
      <c r="AU13" s="19">
        <v>0.241361803878</v>
      </c>
      <c r="AV13" s="19">
        <v>0.00365944717684</v>
      </c>
      <c r="AW13" s="19">
        <v>0.0126671151675</v>
      </c>
      <c r="AX13" s="19">
        <v>0.031483600861</v>
      </c>
      <c r="AY13" s="19">
        <v>0.0260690368133</v>
      </c>
      <c r="AZ13" s="19">
        <v>0.0573316529225</v>
      </c>
      <c r="BA13" s="17">
        <v>118453.10552</v>
      </c>
      <c r="BB13" s="17">
        <v>543858325.57</v>
      </c>
      <c r="BC13" s="20">
        <f t="shared" si="9"/>
        <v>6</v>
      </c>
      <c r="BD13" s="20">
        <f t="shared" si="10"/>
        <v>54</v>
      </c>
      <c r="BE13" s="53">
        <v>13656</v>
      </c>
      <c r="BF13" s="64">
        <f t="shared" si="0"/>
        <v>0.655477003572</v>
      </c>
      <c r="BG13" s="21">
        <f t="shared" si="1"/>
        <v>156.6662534438</v>
      </c>
      <c r="BH13" s="65">
        <f t="shared" si="2"/>
        <v>0.05822641682271156</v>
      </c>
      <c r="BI13" s="64">
        <f t="shared" si="3"/>
        <v>0.685477003572</v>
      </c>
      <c r="BJ13" s="21">
        <f t="shared" si="4"/>
        <v>391.6656336095</v>
      </c>
      <c r="BK13" s="65">
        <f t="shared" si="5"/>
        <v>0.1455660420567789</v>
      </c>
      <c r="BL13" s="64">
        <f t="shared" si="6"/>
        <v>0.735477003572</v>
      </c>
      <c r="BM13" s="21">
        <f t="shared" si="7"/>
        <v>783.331267219</v>
      </c>
      <c r="BN13" s="65">
        <f t="shared" si="8"/>
        <v>0.2911320841135578</v>
      </c>
    </row>
    <row r="14" spans="1:66" ht="12.75">
      <c r="A14" s="17" t="s">
        <v>74</v>
      </c>
      <c r="B14" s="17">
        <v>1056</v>
      </c>
      <c r="C14" s="75">
        <v>160678312</v>
      </c>
      <c r="D14" s="75">
        <v>115303048</v>
      </c>
      <c r="E14" s="75">
        <v>3125300</v>
      </c>
      <c r="F14" s="75">
        <v>2028736</v>
      </c>
      <c r="G14" s="75">
        <v>18075876</v>
      </c>
      <c r="H14" s="75">
        <v>14077388</v>
      </c>
      <c r="I14" s="75">
        <v>32614368</v>
      </c>
      <c r="J14" s="75">
        <v>0</v>
      </c>
      <c r="K14" s="75">
        <v>2793104</v>
      </c>
      <c r="L14" s="75">
        <v>12347040</v>
      </c>
      <c r="M14" s="75">
        <v>279248</v>
      </c>
      <c r="N14" s="75">
        <v>383936</v>
      </c>
      <c r="O14" s="75">
        <v>398732</v>
      </c>
      <c r="P14" s="75">
        <v>269924</v>
      </c>
      <c r="Q14" s="75">
        <v>742892</v>
      </c>
      <c r="R14" s="18">
        <v>8336.04003675</v>
      </c>
      <c r="S14" s="18">
        <v>8280.65270892</v>
      </c>
      <c r="T14" s="18">
        <v>3752.78732783</v>
      </c>
      <c r="U14" s="18">
        <v>2930.44279156</v>
      </c>
      <c r="V14" s="18">
        <v>78.1576675851</v>
      </c>
      <c r="W14" s="18">
        <v>55.3873278238</v>
      </c>
      <c r="X14" s="18">
        <v>424.118640956</v>
      </c>
      <c r="Y14" s="18">
        <v>329.368962351</v>
      </c>
      <c r="Z14" s="18">
        <v>765.777318642</v>
      </c>
      <c r="AA14" s="18">
        <v>820.469880626</v>
      </c>
      <c r="AB14" s="18">
        <v>2646.99375574</v>
      </c>
      <c r="AC14" s="18">
        <v>3467.46363637</v>
      </c>
      <c r="AD14" s="18">
        <v>7220.2509642</v>
      </c>
      <c r="AE14" s="18">
        <v>1115.78907255</v>
      </c>
      <c r="AF14" s="18">
        <v>1597.42258953</v>
      </c>
      <c r="AG14" s="19">
        <v>0.453199458998</v>
      </c>
      <c r="AH14" s="19">
        <v>0.0990827546411</v>
      </c>
      <c r="AI14" s="19">
        <v>0.319660037534</v>
      </c>
      <c r="AJ14" s="19">
        <v>0.418742792176</v>
      </c>
      <c r="AK14" s="19">
        <v>0.871942251173</v>
      </c>
      <c r="AL14" s="19">
        <v>0.519758571612</v>
      </c>
      <c r="AM14" s="19">
        <v>0.134746512354</v>
      </c>
      <c r="AN14" s="19">
        <v>0.353890314516</v>
      </c>
      <c r="AO14" s="19">
        <v>0.00943858779404</v>
      </c>
      <c r="AP14" s="19">
        <v>0.0512180205914</v>
      </c>
      <c r="AQ14" s="19">
        <v>0.0397757246837</v>
      </c>
      <c r="AR14" s="19">
        <v>0.0924778934174</v>
      </c>
      <c r="AS14" s="19">
        <v>0.450188256209</v>
      </c>
      <c r="AT14" s="19">
        <v>0.191628468972</v>
      </c>
      <c r="AU14" s="19">
        <v>0.351538953585</v>
      </c>
      <c r="AV14" s="19">
        <v>0.00937587478474</v>
      </c>
      <c r="AW14" s="19">
        <v>0.00664432123402</v>
      </c>
      <c r="AX14" s="19">
        <v>0.0508777116096</v>
      </c>
      <c r="AY14" s="19">
        <v>0.0395114419916</v>
      </c>
      <c r="AZ14" s="19">
        <v>0.0918634405865</v>
      </c>
      <c r="BA14" s="17">
        <v>89178.6195171</v>
      </c>
      <c r="BB14" s="17">
        <v>363118189.047</v>
      </c>
      <c r="BC14" s="20">
        <f t="shared" si="9"/>
        <v>16</v>
      </c>
      <c r="BD14" s="20">
        <f t="shared" si="10"/>
        <v>45</v>
      </c>
      <c r="BE14" s="53">
        <v>19400</v>
      </c>
      <c r="BF14" s="64">
        <f t="shared" si="0"/>
        <v>0.47319945899800003</v>
      </c>
      <c r="BG14" s="21">
        <f t="shared" si="1"/>
        <v>75.0557465566</v>
      </c>
      <c r="BH14" s="65">
        <f t="shared" si="2"/>
        <v>0.02835509014475073</v>
      </c>
      <c r="BI14" s="64">
        <f t="shared" si="3"/>
        <v>0.503199458998</v>
      </c>
      <c r="BJ14" s="21">
        <f t="shared" si="4"/>
        <v>187.6393663915</v>
      </c>
      <c r="BK14" s="65">
        <f t="shared" si="5"/>
        <v>0.07088772536187683</v>
      </c>
      <c r="BL14" s="64">
        <f t="shared" si="6"/>
        <v>0.553199458998</v>
      </c>
      <c r="BM14" s="21">
        <f t="shared" si="7"/>
        <v>375.278732783</v>
      </c>
      <c r="BN14" s="65">
        <f t="shared" si="8"/>
        <v>0.14177545072375367</v>
      </c>
    </row>
    <row r="15" spans="1:66" ht="12.75">
      <c r="A15" s="17" t="s">
        <v>85</v>
      </c>
      <c r="B15" s="17">
        <v>0</v>
      </c>
      <c r="C15" s="75">
        <v>33093516</v>
      </c>
      <c r="D15" s="75">
        <v>67733404</v>
      </c>
      <c r="E15" s="75">
        <v>2710264</v>
      </c>
      <c r="F15" s="75">
        <v>1227112</v>
      </c>
      <c r="G15" s="75">
        <v>27160084</v>
      </c>
      <c r="H15" s="75">
        <v>18494564</v>
      </c>
      <c r="I15" s="75">
        <v>54032196</v>
      </c>
      <c r="J15" s="75">
        <v>0</v>
      </c>
      <c r="K15" s="75">
        <v>5749888</v>
      </c>
      <c r="L15" s="75">
        <v>1536144</v>
      </c>
      <c r="M15" s="75">
        <v>149040</v>
      </c>
      <c r="N15" s="75">
        <v>226032</v>
      </c>
      <c r="O15" s="75">
        <v>3804</v>
      </c>
      <c r="P15" s="75">
        <v>32940</v>
      </c>
      <c r="Q15" s="75">
        <v>130372</v>
      </c>
      <c r="R15" s="18">
        <v>4873.26354454</v>
      </c>
      <c r="S15" s="18">
        <v>4839.90394859</v>
      </c>
      <c r="T15" s="18">
        <v>891.721854914</v>
      </c>
      <c r="U15" s="18">
        <v>1590.21000919</v>
      </c>
      <c r="V15" s="18">
        <v>65.6405876952</v>
      </c>
      <c r="W15" s="18">
        <v>33.3595959597</v>
      </c>
      <c r="X15" s="18">
        <v>623.597061525</v>
      </c>
      <c r="Y15" s="18">
        <v>425.332966025</v>
      </c>
      <c r="Z15" s="18">
        <v>1243.40146924</v>
      </c>
      <c r="AA15" s="18">
        <v>1302.62764004</v>
      </c>
      <c r="AB15" s="18">
        <v>1554.94499541</v>
      </c>
      <c r="AC15" s="18">
        <v>2857.57263545</v>
      </c>
      <c r="AD15" s="18">
        <v>3749.29449036</v>
      </c>
      <c r="AE15" s="18">
        <v>1123.96905418</v>
      </c>
      <c r="AF15" s="18">
        <v>2357.97208449</v>
      </c>
      <c r="AG15" s="19">
        <v>0.184243709046</v>
      </c>
      <c r="AH15" s="19">
        <v>0.269143283395</v>
      </c>
      <c r="AI15" s="19">
        <v>0.321276002981</v>
      </c>
      <c r="AJ15" s="19">
        <v>0.590419286376</v>
      </c>
      <c r="AK15" s="19">
        <v>0.774662995422</v>
      </c>
      <c r="AL15" s="19">
        <v>0.237837240368</v>
      </c>
      <c r="AM15" s="19">
        <v>0.232229619869</v>
      </c>
      <c r="AN15" s="19">
        <v>0.32856230745</v>
      </c>
      <c r="AO15" s="19">
        <v>0.0135623740456</v>
      </c>
      <c r="AP15" s="19">
        <v>0.128844925054</v>
      </c>
      <c r="AQ15" s="19">
        <v>0.0878804560055</v>
      </c>
      <c r="AR15" s="19">
        <v>0.256906228398</v>
      </c>
      <c r="AS15" s="19">
        <v>0.182982481198</v>
      </c>
      <c r="AT15" s="19">
        <v>0.483858930044</v>
      </c>
      <c r="AU15" s="19">
        <v>0.326313156399</v>
      </c>
      <c r="AV15" s="19">
        <v>0.0134695337314</v>
      </c>
      <c r="AW15" s="19">
        <v>0.00684543235857</v>
      </c>
      <c r="AX15" s="19">
        <v>0.127962925835</v>
      </c>
      <c r="AY15" s="19">
        <v>0.0872788762883</v>
      </c>
      <c r="AZ15" s="19">
        <v>0.255147594189</v>
      </c>
      <c r="BA15" s="17">
        <v>120697.371195</v>
      </c>
      <c r="BB15" s="17">
        <v>212279509.114</v>
      </c>
      <c r="BC15" s="20">
        <f t="shared" si="9"/>
        <v>58</v>
      </c>
      <c r="BD15" s="20">
        <f t="shared" si="10"/>
        <v>4</v>
      </c>
      <c r="BE15" s="53">
        <v>19212</v>
      </c>
      <c r="BF15" s="64">
        <f t="shared" si="0"/>
        <v>0.20424370904599998</v>
      </c>
      <c r="BG15" s="21">
        <f t="shared" si="1"/>
        <v>17.834437098280002</v>
      </c>
      <c r="BH15" s="65">
        <f t="shared" si="2"/>
        <v>0.011469497088916324</v>
      </c>
      <c r="BI15" s="64">
        <f t="shared" si="3"/>
        <v>0.234243709046</v>
      </c>
      <c r="BJ15" s="21">
        <f t="shared" si="4"/>
        <v>44.5860927457</v>
      </c>
      <c r="BK15" s="65">
        <f t="shared" si="5"/>
        <v>0.028673742722290806</v>
      </c>
      <c r="BL15" s="64">
        <f t="shared" si="6"/>
        <v>0.284243709046</v>
      </c>
      <c r="BM15" s="21">
        <f t="shared" si="7"/>
        <v>89.1721854914</v>
      </c>
      <c r="BN15" s="65">
        <f t="shared" si="8"/>
        <v>0.05734748544458161</v>
      </c>
    </row>
    <row r="16" spans="1:66" ht="12.75">
      <c r="A16" s="17" t="s">
        <v>108</v>
      </c>
      <c r="B16" s="17">
        <v>0</v>
      </c>
      <c r="C16" s="75">
        <v>24498876</v>
      </c>
      <c r="D16" s="75">
        <v>36578388</v>
      </c>
      <c r="E16" s="75">
        <v>504604</v>
      </c>
      <c r="F16" s="75">
        <v>542456</v>
      </c>
      <c r="G16" s="75">
        <v>14756560</v>
      </c>
      <c r="H16" s="75">
        <v>9915936</v>
      </c>
      <c r="I16" s="75">
        <v>29825736</v>
      </c>
      <c r="J16" s="75">
        <v>0</v>
      </c>
      <c r="K16" s="75">
        <v>53512</v>
      </c>
      <c r="L16" s="75">
        <v>2542672</v>
      </c>
      <c r="M16" s="75">
        <v>474192</v>
      </c>
      <c r="N16" s="75">
        <v>12012</v>
      </c>
      <c r="O16" s="75">
        <v>10372</v>
      </c>
      <c r="P16" s="75">
        <v>2308</v>
      </c>
      <c r="Q16" s="75">
        <v>77468</v>
      </c>
      <c r="R16" s="18">
        <v>2750.11689624</v>
      </c>
      <c r="S16" s="18">
        <v>2737.38806245</v>
      </c>
      <c r="T16" s="18">
        <v>563.645270892</v>
      </c>
      <c r="U16" s="18">
        <v>898.095959598</v>
      </c>
      <c r="V16" s="18">
        <v>22.4700642792</v>
      </c>
      <c r="W16" s="18">
        <v>12.7288337925</v>
      </c>
      <c r="X16" s="18">
        <v>339.00211203</v>
      </c>
      <c r="Y16" s="18">
        <v>227.691551883</v>
      </c>
      <c r="Z16" s="18">
        <v>686.483103766</v>
      </c>
      <c r="AA16" s="18">
        <v>696.288797063</v>
      </c>
      <c r="AB16" s="18">
        <v>839.724242426</v>
      </c>
      <c r="AC16" s="18">
        <v>1536.01303949</v>
      </c>
      <c r="AD16" s="18">
        <v>2099.65831038</v>
      </c>
      <c r="AE16" s="18">
        <v>650.45858586</v>
      </c>
      <c r="AF16" s="18">
        <v>1275.64683196</v>
      </c>
      <c r="AG16" s="19">
        <v>0.205906235445</v>
      </c>
      <c r="AH16" s="19">
        <v>0.254362472977</v>
      </c>
      <c r="AI16" s="19">
        <v>0.306761125302</v>
      </c>
      <c r="AJ16" s="19">
        <v>0.56112359828</v>
      </c>
      <c r="AK16" s="19">
        <v>0.767029833725</v>
      </c>
      <c r="AL16" s="19">
        <v>0.268446188651</v>
      </c>
      <c r="AM16" s="19">
        <v>0.237620158714</v>
      </c>
      <c r="AN16" s="19">
        <v>0.328084998951</v>
      </c>
      <c r="AO16" s="19">
        <v>0.00820857831136</v>
      </c>
      <c r="AP16" s="19">
        <v>0.123841451886</v>
      </c>
      <c r="AQ16" s="19">
        <v>0.083178397322</v>
      </c>
      <c r="AR16" s="19">
        <v>0.250780338083</v>
      </c>
      <c r="AS16" s="19">
        <v>0.204953204594</v>
      </c>
      <c r="AT16" s="19">
        <v>0.463851857971</v>
      </c>
      <c r="AU16" s="19">
        <v>0.326566467347</v>
      </c>
      <c r="AV16" s="19">
        <v>0.00817058515219</v>
      </c>
      <c r="AW16" s="19">
        <v>0.00462847008791</v>
      </c>
      <c r="AX16" s="19">
        <v>0.123268255431</v>
      </c>
      <c r="AY16" s="19">
        <v>0.0827934085981</v>
      </c>
      <c r="AZ16" s="19">
        <v>0.24961960879</v>
      </c>
      <c r="BA16" s="17">
        <v>56856.6945854</v>
      </c>
      <c r="BB16" s="17">
        <v>119796475.652</v>
      </c>
      <c r="BC16" s="20">
        <f t="shared" si="9"/>
        <v>52</v>
      </c>
      <c r="BD16" s="20">
        <f t="shared" si="10"/>
        <v>5</v>
      </c>
      <c r="BE16" s="53">
        <v>11169</v>
      </c>
      <c r="BF16" s="64">
        <f t="shared" si="0"/>
        <v>0.225906235445</v>
      </c>
      <c r="BG16" s="21">
        <f t="shared" si="1"/>
        <v>11.27290541784</v>
      </c>
      <c r="BH16" s="65">
        <f t="shared" si="2"/>
        <v>0.013424532540911388</v>
      </c>
      <c r="BI16" s="64">
        <f t="shared" si="3"/>
        <v>0.255906235445</v>
      </c>
      <c r="BJ16" s="21">
        <f t="shared" si="4"/>
        <v>28.1822635446</v>
      </c>
      <c r="BK16" s="65">
        <f t="shared" si="5"/>
        <v>0.03356133135227847</v>
      </c>
      <c r="BL16" s="64">
        <f t="shared" si="6"/>
        <v>0.305906235445</v>
      </c>
      <c r="BM16" s="21">
        <f t="shared" si="7"/>
        <v>56.3645270892</v>
      </c>
      <c r="BN16" s="65">
        <f t="shared" si="8"/>
        <v>0.06712266270455694</v>
      </c>
    </row>
    <row r="17" spans="1:66" ht="12.75">
      <c r="A17" s="17" t="s">
        <v>84</v>
      </c>
      <c r="B17" s="17">
        <v>0</v>
      </c>
      <c r="C17" s="75">
        <v>12164528</v>
      </c>
      <c r="D17" s="75">
        <v>16339000</v>
      </c>
      <c r="E17" s="75">
        <v>2395700</v>
      </c>
      <c r="F17" s="75">
        <v>680040</v>
      </c>
      <c r="G17" s="75">
        <v>5136584</v>
      </c>
      <c r="H17" s="75">
        <v>3541344</v>
      </c>
      <c r="I17" s="75">
        <v>8624480</v>
      </c>
      <c r="J17" s="75">
        <v>0</v>
      </c>
      <c r="K17" s="75">
        <v>39864</v>
      </c>
      <c r="L17" s="75">
        <v>1431116</v>
      </c>
      <c r="M17" s="75">
        <v>55132</v>
      </c>
      <c r="N17" s="75">
        <v>37608</v>
      </c>
      <c r="O17" s="75">
        <v>0</v>
      </c>
      <c r="P17" s="75">
        <v>0</v>
      </c>
      <c r="Q17" s="75">
        <v>4156</v>
      </c>
      <c r="R17" s="18">
        <v>1158.16235078</v>
      </c>
      <c r="S17" s="18">
        <v>1141.68741965</v>
      </c>
      <c r="T17" s="18">
        <v>280.174288338</v>
      </c>
      <c r="U17" s="18">
        <v>407.945730028</v>
      </c>
      <c r="V17" s="18">
        <v>56.2633608816</v>
      </c>
      <c r="W17" s="18">
        <v>16.4749311295</v>
      </c>
      <c r="X17" s="18">
        <v>117.919742884</v>
      </c>
      <c r="Y17" s="18">
        <v>81.2980716255</v>
      </c>
      <c r="Z17" s="18">
        <v>198.086225896</v>
      </c>
      <c r="AA17" s="18">
        <v>252.98852158</v>
      </c>
      <c r="AB17" s="18">
        <v>375.091827365</v>
      </c>
      <c r="AC17" s="18">
        <v>628.080348945</v>
      </c>
      <c r="AD17" s="18">
        <v>908.254637284</v>
      </c>
      <c r="AE17" s="18">
        <v>249.907713499</v>
      </c>
      <c r="AF17" s="18">
        <v>453.567401286</v>
      </c>
      <c r="AG17" s="19">
        <v>0.245403674872</v>
      </c>
      <c r="AH17" s="19">
        <v>0.221591757275</v>
      </c>
      <c r="AI17" s="19">
        <v>0.32854161385</v>
      </c>
      <c r="AJ17" s="19">
        <v>0.550133371125</v>
      </c>
      <c r="AK17" s="19">
        <v>0.795537045998</v>
      </c>
      <c r="AL17" s="19">
        <v>0.308475483457</v>
      </c>
      <c r="AM17" s="19">
        <v>0.2188932883</v>
      </c>
      <c r="AN17" s="19">
        <v>0.357318231773</v>
      </c>
      <c r="AO17" s="19">
        <v>0.0492808801368</v>
      </c>
      <c r="AP17" s="19">
        <v>0.103285488527</v>
      </c>
      <c r="AQ17" s="19">
        <v>0.0712086953277</v>
      </c>
      <c r="AR17" s="19">
        <v>0.173503029363</v>
      </c>
      <c r="AS17" s="19">
        <v>0.241912792407</v>
      </c>
      <c r="AT17" s="19">
        <v>0.391626787885</v>
      </c>
      <c r="AU17" s="19">
        <v>0.352235357809</v>
      </c>
      <c r="AV17" s="19">
        <v>0.0485798565664</v>
      </c>
      <c r="AW17" s="19">
        <v>0.0142250618995</v>
      </c>
      <c r="AX17" s="19">
        <v>0.101816246059</v>
      </c>
      <c r="AY17" s="19">
        <v>0.0701957472288</v>
      </c>
      <c r="AZ17" s="19">
        <v>0.171034938031</v>
      </c>
      <c r="BA17" s="17">
        <v>39492.6532718</v>
      </c>
      <c r="BB17" s="17">
        <v>50449519.5963</v>
      </c>
      <c r="BC17" s="20">
        <f t="shared" si="9"/>
        <v>47</v>
      </c>
      <c r="BD17" s="20">
        <f t="shared" si="10"/>
        <v>17</v>
      </c>
      <c r="BE17" s="53">
        <v>1543</v>
      </c>
      <c r="BF17" s="64">
        <f t="shared" si="0"/>
        <v>0.265403674872</v>
      </c>
      <c r="BG17" s="21">
        <f t="shared" si="1"/>
        <v>5.60348576676</v>
      </c>
      <c r="BH17" s="65">
        <f t="shared" si="2"/>
        <v>0.014938970561220137</v>
      </c>
      <c r="BI17" s="64">
        <f t="shared" si="3"/>
        <v>0.295403674872</v>
      </c>
      <c r="BJ17" s="21">
        <f t="shared" si="4"/>
        <v>14.0087144169</v>
      </c>
      <c r="BK17" s="65">
        <f t="shared" si="5"/>
        <v>0.03734742640305034</v>
      </c>
      <c r="BL17" s="64">
        <f t="shared" si="6"/>
        <v>0.34540367487199997</v>
      </c>
      <c r="BM17" s="21">
        <f t="shared" si="7"/>
        <v>28.0174288338</v>
      </c>
      <c r="BN17" s="65">
        <f t="shared" si="8"/>
        <v>0.07469485280610068</v>
      </c>
    </row>
    <row r="18" spans="1:66" ht="12.75">
      <c r="A18" s="17" t="s">
        <v>71</v>
      </c>
      <c r="B18" s="17">
        <v>2312</v>
      </c>
      <c r="C18" s="75">
        <v>32792012</v>
      </c>
      <c r="D18" s="75">
        <v>14769588</v>
      </c>
      <c r="E18" s="75">
        <v>166564</v>
      </c>
      <c r="F18" s="75">
        <v>1131820</v>
      </c>
      <c r="G18" s="75">
        <v>3759288</v>
      </c>
      <c r="H18" s="75">
        <v>2341184</v>
      </c>
      <c r="I18" s="75">
        <v>4165000</v>
      </c>
      <c r="J18" s="75">
        <v>0</v>
      </c>
      <c r="K18" s="75">
        <v>121296</v>
      </c>
      <c r="L18" s="75">
        <v>385540</v>
      </c>
      <c r="M18" s="75">
        <v>53436</v>
      </c>
      <c r="N18" s="75">
        <v>15444</v>
      </c>
      <c r="O18" s="75">
        <v>0</v>
      </c>
      <c r="P18" s="75">
        <v>0</v>
      </c>
      <c r="Q18" s="75">
        <v>82100</v>
      </c>
      <c r="R18" s="18">
        <v>1372.43507806</v>
      </c>
      <c r="S18" s="18">
        <v>1346.09752066</v>
      </c>
      <c r="T18" s="18">
        <v>755.585583105</v>
      </c>
      <c r="U18" s="18">
        <v>347.913865933</v>
      </c>
      <c r="V18" s="18">
        <v>5.05050505051</v>
      </c>
      <c r="W18" s="18">
        <v>26.3375573921</v>
      </c>
      <c r="X18" s="18">
        <v>86.3013774106</v>
      </c>
      <c r="Y18" s="18">
        <v>53.7461891645</v>
      </c>
      <c r="Z18" s="18">
        <v>97.5000000002</v>
      </c>
      <c r="AA18" s="18">
        <v>99.4390266301</v>
      </c>
      <c r="AB18" s="18">
        <v>339.0630854</v>
      </c>
      <c r="AC18" s="18">
        <v>438.50211203</v>
      </c>
      <c r="AD18" s="18">
        <v>1194.08769514</v>
      </c>
      <c r="AE18" s="18">
        <v>178.34738292</v>
      </c>
      <c r="AF18" s="18">
        <v>242.598071626</v>
      </c>
      <c r="AG18" s="19">
        <v>0.561315633902</v>
      </c>
      <c r="AH18" s="19">
        <v>0.0738720821513</v>
      </c>
      <c r="AI18" s="19">
        <v>0.251885974229</v>
      </c>
      <c r="AJ18" s="19">
        <v>0.325758056381</v>
      </c>
      <c r="AK18" s="19">
        <v>0.887073690283</v>
      </c>
      <c r="AL18" s="19">
        <v>0.632772271403</v>
      </c>
      <c r="AM18" s="19">
        <v>0.132492171022</v>
      </c>
      <c r="AN18" s="19">
        <v>0.258461114884</v>
      </c>
      <c r="AO18" s="19">
        <v>0.00375196074057</v>
      </c>
      <c r="AP18" s="19">
        <v>0.0641122772205</v>
      </c>
      <c r="AQ18" s="19">
        <v>0.0399274111566</v>
      </c>
      <c r="AR18" s="19">
        <v>0.0724316020968</v>
      </c>
      <c r="AS18" s="19">
        <v>0.550543770839</v>
      </c>
      <c r="AT18" s="19">
        <v>0.176764697657</v>
      </c>
      <c r="AU18" s="19">
        <v>0.253501146608</v>
      </c>
      <c r="AV18" s="19">
        <v>0.00367995916985</v>
      </c>
      <c r="AW18" s="19">
        <v>0.0191903848956</v>
      </c>
      <c r="AX18" s="19">
        <v>0.0628819379441</v>
      </c>
      <c r="AY18" s="19">
        <v>0.0391611887687</v>
      </c>
      <c r="AZ18" s="19">
        <v>0.0710416117739</v>
      </c>
      <c r="BA18" s="17">
        <v>39029.7800031</v>
      </c>
      <c r="BB18" s="17">
        <v>59785373.3464</v>
      </c>
      <c r="BC18" s="20">
        <f t="shared" si="9"/>
        <v>9</v>
      </c>
      <c r="BD18" s="20">
        <f t="shared" si="10"/>
        <v>46</v>
      </c>
      <c r="BE18" s="55">
        <v>0</v>
      </c>
      <c r="BF18" s="64">
        <f t="shared" si="0"/>
        <v>0.581315633902</v>
      </c>
      <c r="BG18" s="21">
        <f t="shared" si="1"/>
        <v>15.1117116621</v>
      </c>
      <c r="BH18" s="65">
        <f t="shared" si="2"/>
        <v>0.044569026570003605</v>
      </c>
      <c r="BI18" s="64">
        <f t="shared" si="3"/>
        <v>0.611315633902</v>
      </c>
      <c r="BJ18" s="21">
        <f t="shared" si="4"/>
        <v>37.77927915525</v>
      </c>
      <c r="BK18" s="65">
        <f t="shared" si="5"/>
        <v>0.11142256642500901</v>
      </c>
      <c r="BL18" s="64">
        <f t="shared" si="6"/>
        <v>0.661315633902</v>
      </c>
      <c r="BM18" s="21">
        <f t="shared" si="7"/>
        <v>75.5585583105</v>
      </c>
      <c r="BN18" s="65">
        <f t="shared" si="8"/>
        <v>0.22284513285001803</v>
      </c>
    </row>
    <row r="19" spans="1:66" ht="12.75">
      <c r="A19" s="17" t="s">
        <v>73</v>
      </c>
      <c r="B19" s="17">
        <v>388</v>
      </c>
      <c r="C19" s="75">
        <v>10476568</v>
      </c>
      <c r="D19" s="75">
        <v>2524140</v>
      </c>
      <c r="E19" s="75">
        <v>0</v>
      </c>
      <c r="F19" s="75">
        <v>123036</v>
      </c>
      <c r="G19" s="75">
        <v>177336</v>
      </c>
      <c r="H19" s="75">
        <v>107884</v>
      </c>
      <c r="I19" s="75">
        <v>167880</v>
      </c>
      <c r="J19" s="75">
        <v>0</v>
      </c>
      <c r="K19" s="75">
        <v>111284</v>
      </c>
      <c r="L19" s="75">
        <v>22484</v>
      </c>
      <c r="M19" s="75">
        <v>0</v>
      </c>
      <c r="N19" s="75">
        <v>30788</v>
      </c>
      <c r="O19" s="75">
        <v>0</v>
      </c>
      <c r="P19" s="75">
        <v>0</v>
      </c>
      <c r="Q19" s="75">
        <v>0</v>
      </c>
      <c r="R19" s="18">
        <v>315.459136823</v>
      </c>
      <c r="S19" s="18">
        <v>311.927823692</v>
      </c>
      <c r="T19" s="18">
        <v>243.063636364</v>
      </c>
      <c r="U19" s="18">
        <v>58.462442608</v>
      </c>
      <c r="V19" s="18">
        <v>0</v>
      </c>
      <c r="W19" s="18">
        <v>3.53131313132</v>
      </c>
      <c r="X19" s="18">
        <v>4.07107438017</v>
      </c>
      <c r="Y19" s="18">
        <v>2.47667584941</v>
      </c>
      <c r="Z19" s="18">
        <v>3.85399449036</v>
      </c>
      <c r="AA19" s="18">
        <v>3.85399449036</v>
      </c>
      <c r="AB19" s="18">
        <v>57.9462809918</v>
      </c>
      <c r="AC19" s="18">
        <v>61.8002754822</v>
      </c>
      <c r="AD19" s="18">
        <v>304.863911846</v>
      </c>
      <c r="AE19" s="18">
        <v>10.5952249771</v>
      </c>
      <c r="AF19" s="18">
        <v>10.4017447199</v>
      </c>
      <c r="AG19" s="19">
        <v>0.779230379282</v>
      </c>
      <c r="AH19" s="19">
        <v>0.0123554046726</v>
      </c>
      <c r="AI19" s="19">
        <v>0.185768234157</v>
      </c>
      <c r="AJ19" s="19">
        <v>0.19812363883</v>
      </c>
      <c r="AK19" s="19">
        <v>0.977354018112</v>
      </c>
      <c r="AL19" s="19">
        <v>0.79728569673</v>
      </c>
      <c r="AM19" s="19">
        <v>0.0339669121262</v>
      </c>
      <c r="AN19" s="19">
        <v>0.187422981112</v>
      </c>
      <c r="AO19" s="19">
        <v>0</v>
      </c>
      <c r="AP19" s="19">
        <v>0.0130513345427</v>
      </c>
      <c r="AQ19" s="19">
        <v>0.00793990039136</v>
      </c>
      <c r="AR19" s="19">
        <v>0.0123554046726</v>
      </c>
      <c r="AS19" s="19">
        <v>0.770507517429</v>
      </c>
      <c r="AT19" s="19">
        <v>0.0329733506047</v>
      </c>
      <c r="AU19" s="19">
        <v>0.185324930502</v>
      </c>
      <c r="AV19" s="19">
        <v>0</v>
      </c>
      <c r="AW19" s="19">
        <v>0.0111942014642</v>
      </c>
      <c r="AX19" s="19">
        <v>0.0129052352744</v>
      </c>
      <c r="AY19" s="19">
        <v>0.00785101954677</v>
      </c>
      <c r="AZ19" s="19">
        <v>0.0122170957835</v>
      </c>
      <c r="BA19" s="17">
        <v>19607.694345</v>
      </c>
      <c r="BB19" s="17">
        <v>13742033.3754</v>
      </c>
      <c r="BC19" s="20">
        <f t="shared" si="9"/>
        <v>1</v>
      </c>
      <c r="BD19" s="20">
        <f t="shared" si="10"/>
        <v>59</v>
      </c>
      <c r="BE19" s="53">
        <v>4233</v>
      </c>
      <c r="BF19" s="64">
        <f t="shared" si="0"/>
        <v>0.799230379282</v>
      </c>
      <c r="BG19" s="21">
        <f t="shared" si="1"/>
        <v>4.86127272728</v>
      </c>
      <c r="BH19" s="65">
        <f t="shared" si="2"/>
        <v>0.08389274762892757</v>
      </c>
      <c r="BI19" s="64">
        <f t="shared" si="3"/>
        <v>0.829230379282</v>
      </c>
      <c r="BJ19" s="21">
        <f t="shared" si="4"/>
        <v>12.1531818182</v>
      </c>
      <c r="BK19" s="65">
        <f t="shared" si="5"/>
        <v>0.20973186907231892</v>
      </c>
      <c r="BL19" s="64">
        <f t="shared" si="6"/>
        <v>0.879230379282</v>
      </c>
      <c r="BM19" s="21">
        <f t="shared" si="7"/>
        <v>24.3063636364</v>
      </c>
      <c r="BN19" s="65">
        <f t="shared" si="8"/>
        <v>0.41946373814463783</v>
      </c>
    </row>
    <row r="20" spans="1:66" ht="12.75">
      <c r="A20" s="17" t="s">
        <v>109</v>
      </c>
      <c r="B20" s="17">
        <v>12360</v>
      </c>
      <c r="C20" s="75">
        <v>408480248</v>
      </c>
      <c r="D20" s="75">
        <v>581795328</v>
      </c>
      <c r="E20" s="75">
        <v>54947492</v>
      </c>
      <c r="F20" s="75">
        <v>27078244</v>
      </c>
      <c r="G20" s="75">
        <v>307409968</v>
      </c>
      <c r="H20" s="75">
        <v>246341312</v>
      </c>
      <c r="I20" s="75">
        <v>485674860</v>
      </c>
      <c r="J20" s="75">
        <v>1208</v>
      </c>
      <c r="K20" s="75">
        <v>4964584</v>
      </c>
      <c r="L20" s="75">
        <v>42895600</v>
      </c>
      <c r="M20" s="75">
        <v>5722368</v>
      </c>
      <c r="N20" s="75">
        <v>1201532</v>
      </c>
      <c r="O20" s="75">
        <v>96444</v>
      </c>
      <c r="P20" s="75">
        <v>14174796</v>
      </c>
      <c r="Q20" s="75">
        <v>6021916</v>
      </c>
      <c r="R20" s="18">
        <v>50202.1279156</v>
      </c>
      <c r="S20" s="18">
        <v>49552.9135905</v>
      </c>
      <c r="T20" s="18">
        <v>9491.38732784</v>
      </c>
      <c r="U20" s="18">
        <v>14340.9303949</v>
      </c>
      <c r="V20" s="18">
        <v>1392.78833793</v>
      </c>
      <c r="W20" s="18">
        <v>649.21432507</v>
      </c>
      <c r="X20" s="18">
        <v>7059.37584942</v>
      </c>
      <c r="Y20" s="18">
        <v>5980.62690543</v>
      </c>
      <c r="Z20" s="18">
        <v>11287.804775</v>
      </c>
      <c r="AA20" s="18">
        <v>12410.9814509</v>
      </c>
      <c r="AB20" s="18">
        <v>13356.1829201</v>
      </c>
      <c r="AC20" s="18">
        <v>25767.164371</v>
      </c>
      <c r="AD20" s="18">
        <v>35258.5516989</v>
      </c>
      <c r="AE20" s="18">
        <v>14943.5762167</v>
      </c>
      <c r="AF20" s="18">
        <v>25720.5958678</v>
      </c>
      <c r="AG20" s="19">
        <v>0.191540449191</v>
      </c>
      <c r="AH20" s="19">
        <v>0.25045916681</v>
      </c>
      <c r="AI20" s="19">
        <v>0.269533755987</v>
      </c>
      <c r="AJ20" s="19">
        <v>0.519992922797</v>
      </c>
      <c r="AK20" s="19">
        <v>0.711533371987</v>
      </c>
      <c r="AL20" s="19">
        <v>0.269193908159</v>
      </c>
      <c r="AM20" s="19">
        <v>0.301568063994</v>
      </c>
      <c r="AN20" s="19">
        <v>0.289406401274</v>
      </c>
      <c r="AO20" s="19">
        <v>0.028107092742</v>
      </c>
      <c r="AP20" s="19">
        <v>0.142461367817</v>
      </c>
      <c r="AQ20" s="19">
        <v>0.12069173076</v>
      </c>
      <c r="AR20" s="19">
        <v>0.227792958217</v>
      </c>
      <c r="AS20" s="19">
        <v>0.189063446549</v>
      </c>
      <c r="AT20" s="19">
        <v>0.512340749999</v>
      </c>
      <c r="AU20" s="19">
        <v>0.285663795347</v>
      </c>
      <c r="AV20" s="19">
        <v>0.0277436115909</v>
      </c>
      <c r="AW20" s="19">
        <v>0.0129320081045</v>
      </c>
      <c r="AX20" s="19">
        <v>0.140619056254</v>
      </c>
      <c r="AY20" s="19">
        <v>0.119130944319</v>
      </c>
      <c r="AZ20" s="19">
        <v>0.224847137835</v>
      </c>
      <c r="BA20" s="17">
        <v>485532.428062</v>
      </c>
      <c r="BB20" s="17">
        <v>2186839679.03</v>
      </c>
      <c r="BC20" s="20">
        <f t="shared" si="9"/>
        <v>57</v>
      </c>
      <c r="BD20" s="20">
        <f t="shared" si="10"/>
        <v>3</v>
      </c>
      <c r="BE20" s="53">
        <v>396815</v>
      </c>
      <c r="BF20" s="64">
        <f t="shared" si="0"/>
        <v>0.21154044919099999</v>
      </c>
      <c r="BG20" s="21">
        <f t="shared" si="1"/>
        <v>189.8277465568</v>
      </c>
      <c r="BH20" s="65">
        <f t="shared" si="2"/>
        <v>0.01421272437584875</v>
      </c>
      <c r="BI20" s="64">
        <f t="shared" si="3"/>
        <v>0.24154044919099998</v>
      </c>
      <c r="BJ20" s="21">
        <f t="shared" si="4"/>
        <v>474.56936639200006</v>
      </c>
      <c r="BK20" s="65">
        <f t="shared" si="5"/>
        <v>0.03553181093962188</v>
      </c>
      <c r="BL20" s="64">
        <f t="shared" si="6"/>
        <v>0.291540449191</v>
      </c>
      <c r="BM20" s="21">
        <f t="shared" si="7"/>
        <v>949.1387327840001</v>
      </c>
      <c r="BN20" s="65">
        <f t="shared" si="8"/>
        <v>0.07106362187924375</v>
      </c>
    </row>
    <row r="21" spans="1:66" ht="12.75">
      <c r="A21" s="17" t="s">
        <v>97</v>
      </c>
      <c r="B21" s="17">
        <v>0</v>
      </c>
      <c r="C21" s="75">
        <v>99668948</v>
      </c>
      <c r="D21" s="75">
        <v>46140984</v>
      </c>
      <c r="E21" s="75">
        <v>279076</v>
      </c>
      <c r="F21" s="75">
        <v>392752</v>
      </c>
      <c r="G21" s="75">
        <v>24735604</v>
      </c>
      <c r="H21" s="75">
        <v>15816892</v>
      </c>
      <c r="I21" s="75">
        <v>35931728</v>
      </c>
      <c r="J21" s="75">
        <v>0</v>
      </c>
      <c r="K21" s="75">
        <v>23904</v>
      </c>
      <c r="L21" s="75">
        <v>1730556</v>
      </c>
      <c r="M21" s="75">
        <v>164900</v>
      </c>
      <c r="N21" s="75">
        <v>0</v>
      </c>
      <c r="O21" s="75">
        <v>2368</v>
      </c>
      <c r="P21" s="75">
        <v>0</v>
      </c>
      <c r="Q21" s="75">
        <v>147268</v>
      </c>
      <c r="R21" s="18">
        <v>5166.09228651</v>
      </c>
      <c r="S21" s="18">
        <v>5157.07594124</v>
      </c>
      <c r="T21" s="18">
        <v>2288.63296603</v>
      </c>
      <c r="U21" s="18">
        <v>1098.97933884</v>
      </c>
      <c r="V21" s="18">
        <v>10.1922865014</v>
      </c>
      <c r="W21" s="18">
        <v>9.01634527091</v>
      </c>
      <c r="X21" s="18">
        <v>567.905693298</v>
      </c>
      <c r="Y21" s="18">
        <v>363.105876952</v>
      </c>
      <c r="Z21" s="18">
        <v>828.259779616</v>
      </c>
      <c r="AA21" s="18">
        <v>831.285674933</v>
      </c>
      <c r="AB21" s="18">
        <v>1059.25123967</v>
      </c>
      <c r="AC21" s="18">
        <v>1890.5369146</v>
      </c>
      <c r="AD21" s="18">
        <v>4179.16988063</v>
      </c>
      <c r="AE21" s="18">
        <v>986.922405879</v>
      </c>
      <c r="AF21" s="18">
        <v>1769.46363637</v>
      </c>
      <c r="AG21" s="19">
        <v>0.443785003771</v>
      </c>
      <c r="AH21" s="19">
        <v>0.161193219647</v>
      </c>
      <c r="AI21" s="19">
        <v>0.205397642335</v>
      </c>
      <c r="AJ21" s="19">
        <v>0.366590861982</v>
      </c>
      <c r="AK21" s="19">
        <v>0.810375865752</v>
      </c>
      <c r="AL21" s="19">
        <v>0.547628603622</v>
      </c>
      <c r="AM21" s="19">
        <v>0.191372478731</v>
      </c>
      <c r="AN21" s="19">
        <v>0.213101251827</v>
      </c>
      <c r="AO21" s="19">
        <v>0.00197636928708</v>
      </c>
      <c r="AP21" s="19">
        <v>0.110121646407</v>
      </c>
      <c r="AQ21" s="19">
        <v>0.0704092553783</v>
      </c>
      <c r="AR21" s="19">
        <v>0.16060647333</v>
      </c>
      <c r="AS21" s="19">
        <v>0.443010468861</v>
      </c>
      <c r="AT21" s="19">
        <v>0.342514910349</v>
      </c>
      <c r="AU21" s="19">
        <v>0.212729327681</v>
      </c>
      <c r="AV21" s="19">
        <v>0.00197291994338</v>
      </c>
      <c r="AW21" s="19">
        <v>0.00174529310954</v>
      </c>
      <c r="AX21" s="19">
        <v>0.109929451857</v>
      </c>
      <c r="AY21" s="19">
        <v>0.07028637059</v>
      </c>
      <c r="AZ21" s="19">
        <v>0.160326167958</v>
      </c>
      <c r="BA21" s="17">
        <v>86567.8753549</v>
      </c>
      <c r="BB21" s="17">
        <v>225035550.871</v>
      </c>
      <c r="BC21" s="20">
        <f t="shared" si="9"/>
        <v>17</v>
      </c>
      <c r="BD21" s="20">
        <f t="shared" si="10"/>
        <v>24</v>
      </c>
      <c r="BE21" s="53">
        <v>46121</v>
      </c>
      <c r="BF21" s="64">
        <f t="shared" si="0"/>
        <v>0.463785003771</v>
      </c>
      <c r="BG21" s="21">
        <f t="shared" si="1"/>
        <v>45.7726593206</v>
      </c>
      <c r="BH21" s="65">
        <f t="shared" si="2"/>
        <v>0.04321227826446543</v>
      </c>
      <c r="BI21" s="64">
        <f t="shared" si="3"/>
        <v>0.493785003771</v>
      </c>
      <c r="BJ21" s="21">
        <f t="shared" si="4"/>
        <v>114.43164830149999</v>
      </c>
      <c r="BK21" s="65">
        <f t="shared" si="5"/>
        <v>0.10803069566116356</v>
      </c>
      <c r="BL21" s="64">
        <f t="shared" si="6"/>
        <v>0.543785003771</v>
      </c>
      <c r="BM21" s="21">
        <f t="shared" si="7"/>
        <v>228.86329660299998</v>
      </c>
      <c r="BN21" s="65">
        <f t="shared" si="8"/>
        <v>0.21606139132232713</v>
      </c>
    </row>
    <row r="22" spans="1:66" ht="12.75">
      <c r="A22" s="17" t="s">
        <v>90</v>
      </c>
      <c r="B22" s="17">
        <v>0</v>
      </c>
      <c r="C22" s="75">
        <v>17596240</v>
      </c>
      <c r="D22" s="75">
        <v>26866400</v>
      </c>
      <c r="E22" s="75">
        <v>3454760</v>
      </c>
      <c r="F22" s="75">
        <v>2216864</v>
      </c>
      <c r="G22" s="75">
        <v>13441464</v>
      </c>
      <c r="H22" s="75">
        <v>4425568</v>
      </c>
      <c r="I22" s="75">
        <v>19808896</v>
      </c>
      <c r="J22" s="75">
        <v>0</v>
      </c>
      <c r="K22" s="75">
        <v>697868</v>
      </c>
      <c r="L22" s="75">
        <v>938112</v>
      </c>
      <c r="M22" s="75">
        <v>83720</v>
      </c>
      <c r="N22" s="75">
        <v>680100</v>
      </c>
      <c r="O22" s="75">
        <v>0</v>
      </c>
      <c r="P22" s="75">
        <v>1464</v>
      </c>
      <c r="Q22" s="75">
        <v>104352</v>
      </c>
      <c r="R22" s="18">
        <v>2073.36565657</v>
      </c>
      <c r="S22" s="18">
        <v>2006.86051424</v>
      </c>
      <c r="T22" s="18">
        <v>419.97493113</v>
      </c>
      <c r="U22" s="18">
        <v>638.303764923</v>
      </c>
      <c r="V22" s="18">
        <v>81.2323232325</v>
      </c>
      <c r="W22" s="18">
        <v>66.5051423325</v>
      </c>
      <c r="X22" s="18">
        <v>308.57355372</v>
      </c>
      <c r="Y22" s="18">
        <v>101.63067034</v>
      </c>
      <c r="Z22" s="18">
        <v>457.145270892</v>
      </c>
      <c r="AA22" s="18">
        <v>534.060055097</v>
      </c>
      <c r="AB22" s="18">
        <v>616.767676769</v>
      </c>
      <c r="AC22" s="18">
        <v>1150.82773187</v>
      </c>
      <c r="AD22" s="18">
        <v>1570.802663</v>
      </c>
      <c r="AE22" s="18">
        <v>502.562993573</v>
      </c>
      <c r="AF22" s="18">
        <v>948.581818183</v>
      </c>
      <c r="AG22" s="19">
        <v>0.209269616972</v>
      </c>
      <c r="AH22" s="19">
        <v>0.266117177207</v>
      </c>
      <c r="AI22" s="19">
        <v>0.307329618772</v>
      </c>
      <c r="AJ22" s="19">
        <v>0.573446795979</v>
      </c>
      <c r="AK22" s="19">
        <v>0.782716412951</v>
      </c>
      <c r="AL22" s="19">
        <v>0.267363266579</v>
      </c>
      <c r="AM22" s="19">
        <v>0.250422483281</v>
      </c>
      <c r="AN22" s="19">
        <v>0.31806085196</v>
      </c>
      <c r="AO22" s="19">
        <v>0.0404773140217</v>
      </c>
      <c r="AP22" s="19">
        <v>0.15375934278</v>
      </c>
      <c r="AQ22" s="19">
        <v>0.0506416213877</v>
      </c>
      <c r="AR22" s="19">
        <v>0.227791252879</v>
      </c>
      <c r="AS22" s="19">
        <v>0.20255709831</v>
      </c>
      <c r="AT22" s="19">
        <v>0.457508213844</v>
      </c>
      <c r="AU22" s="19">
        <v>0.3078587527</v>
      </c>
      <c r="AV22" s="19">
        <v>0.0391789663223</v>
      </c>
      <c r="AW22" s="19">
        <v>0.0320759351453</v>
      </c>
      <c r="AX22" s="19">
        <v>0.148827368073</v>
      </c>
      <c r="AY22" s="19">
        <v>0.0490172440244</v>
      </c>
      <c r="AZ22" s="19">
        <v>0.220484635425</v>
      </c>
      <c r="BA22" s="17">
        <v>61243.5345167</v>
      </c>
      <c r="BB22" s="17">
        <v>90315532.7445</v>
      </c>
      <c r="BC22" s="20">
        <f t="shared" si="9"/>
        <v>54</v>
      </c>
      <c r="BD22" s="20">
        <f t="shared" si="10"/>
        <v>8</v>
      </c>
      <c r="BE22" s="54">
        <v>638</v>
      </c>
      <c r="BF22" s="64">
        <f t="shared" si="0"/>
        <v>0.229269616972</v>
      </c>
      <c r="BG22" s="21">
        <f t="shared" si="1"/>
        <v>8.399498622600001</v>
      </c>
      <c r="BH22" s="65">
        <f t="shared" si="2"/>
        <v>0.013618577851877107</v>
      </c>
      <c r="BI22" s="64">
        <f t="shared" si="3"/>
        <v>0.259269616972</v>
      </c>
      <c r="BJ22" s="21">
        <f t="shared" si="4"/>
        <v>20.998746556500002</v>
      </c>
      <c r="BK22" s="65">
        <f t="shared" si="5"/>
        <v>0.034046444629692765</v>
      </c>
      <c r="BL22" s="64">
        <f t="shared" si="6"/>
        <v>0.309269616972</v>
      </c>
      <c r="BM22" s="21">
        <f t="shared" si="7"/>
        <v>41.997493113000004</v>
      </c>
      <c r="BN22" s="65">
        <f t="shared" si="8"/>
        <v>0.06809288925938553</v>
      </c>
    </row>
    <row r="23" spans="1:66" ht="12.75">
      <c r="A23" s="17" t="s">
        <v>95</v>
      </c>
      <c r="B23" s="17">
        <v>0</v>
      </c>
      <c r="C23" s="75">
        <v>30093924</v>
      </c>
      <c r="D23" s="75">
        <v>18292976</v>
      </c>
      <c r="E23" s="75">
        <v>314320</v>
      </c>
      <c r="F23" s="75">
        <v>198488</v>
      </c>
      <c r="G23" s="75">
        <v>12199812</v>
      </c>
      <c r="H23" s="75">
        <v>8508800</v>
      </c>
      <c r="I23" s="75">
        <v>16307860</v>
      </c>
      <c r="J23" s="75">
        <v>0</v>
      </c>
      <c r="K23" s="75">
        <v>6288</v>
      </c>
      <c r="L23" s="75">
        <v>506140</v>
      </c>
      <c r="M23" s="75">
        <v>53004</v>
      </c>
      <c r="N23" s="75">
        <v>0</v>
      </c>
      <c r="O23" s="75">
        <v>0</v>
      </c>
      <c r="P23" s="75">
        <v>0</v>
      </c>
      <c r="Q23" s="75">
        <v>15696</v>
      </c>
      <c r="R23" s="18">
        <v>1985.70495868</v>
      </c>
      <c r="S23" s="18">
        <v>1981.1483012</v>
      </c>
      <c r="T23" s="18">
        <v>691.005785125</v>
      </c>
      <c r="U23" s="18">
        <v>431.56831956</v>
      </c>
      <c r="V23" s="18">
        <v>8.43259871443</v>
      </c>
      <c r="W23" s="18">
        <v>4.55665748394</v>
      </c>
      <c r="X23" s="18">
        <v>280.069146006</v>
      </c>
      <c r="Y23" s="18">
        <v>195.335169881</v>
      </c>
      <c r="Z23" s="18">
        <v>374.737281911</v>
      </c>
      <c r="AA23" s="18">
        <v>381.592745639</v>
      </c>
      <c r="AB23" s="18">
        <v>419.948943986</v>
      </c>
      <c r="AC23" s="18">
        <v>801.541689625</v>
      </c>
      <c r="AD23" s="18">
        <v>1492.54747475</v>
      </c>
      <c r="AE23" s="18">
        <v>493.157483931</v>
      </c>
      <c r="AF23" s="18">
        <v>858.574196512</v>
      </c>
      <c r="AG23" s="19">
        <v>0.348790539662</v>
      </c>
      <c r="AH23" s="19">
        <v>0.192611903616</v>
      </c>
      <c r="AI23" s="19">
        <v>0.211972492787</v>
      </c>
      <c r="AJ23" s="19">
        <v>0.404584396403</v>
      </c>
      <c r="AK23" s="19">
        <v>0.753374936065</v>
      </c>
      <c r="AL23" s="19">
        <v>0.462970724091</v>
      </c>
      <c r="AM23" s="19">
        <v>0.248925072208</v>
      </c>
      <c r="AN23" s="19">
        <v>0.217837462899</v>
      </c>
      <c r="AO23" s="19">
        <v>0.00425641972857</v>
      </c>
      <c r="AP23" s="19">
        <v>0.141367077789</v>
      </c>
      <c r="AQ23" s="19">
        <v>0.0985969448945</v>
      </c>
      <c r="AR23" s="19">
        <v>0.189151555027</v>
      </c>
      <c r="AS23" s="19">
        <v>0.347990159416</v>
      </c>
      <c r="AT23" s="19">
        <v>0.432377525553</v>
      </c>
      <c r="AU23" s="19">
        <v>0.217337584656</v>
      </c>
      <c r="AV23" s="19">
        <v>0.00424665239293</v>
      </c>
      <c r="AW23" s="19">
        <v>0.00229473037473</v>
      </c>
      <c r="AX23" s="19">
        <v>0.141042678461</v>
      </c>
      <c r="AY23" s="19">
        <v>0.0983706914902</v>
      </c>
      <c r="AZ23" s="19">
        <v>0.188717503208</v>
      </c>
      <c r="BA23" s="17">
        <v>46925.8442217</v>
      </c>
      <c r="BB23" s="17">
        <v>86497303.6678</v>
      </c>
      <c r="BC23" s="20">
        <f t="shared" si="9"/>
        <v>31</v>
      </c>
      <c r="BD23" s="20">
        <f t="shared" si="10"/>
        <v>13</v>
      </c>
      <c r="BE23" s="53">
        <v>17843</v>
      </c>
      <c r="BF23" s="64">
        <f t="shared" si="0"/>
        <v>0.36879053966200004</v>
      </c>
      <c r="BG23" s="21">
        <f t="shared" si="1"/>
        <v>13.8201157025</v>
      </c>
      <c r="BH23" s="65">
        <f t="shared" si="2"/>
        <v>0.032909037873329494</v>
      </c>
      <c r="BI23" s="64">
        <f t="shared" si="3"/>
        <v>0.398790539662</v>
      </c>
      <c r="BJ23" s="21">
        <f t="shared" si="4"/>
        <v>34.550289256250004</v>
      </c>
      <c r="BK23" s="65">
        <f t="shared" si="5"/>
        <v>0.08227259468332374</v>
      </c>
      <c r="BL23" s="64">
        <f t="shared" si="6"/>
        <v>0.448790539662</v>
      </c>
      <c r="BM23" s="21">
        <f t="shared" si="7"/>
        <v>69.10057851250001</v>
      </c>
      <c r="BN23" s="65">
        <f t="shared" si="8"/>
        <v>0.16454518936664747</v>
      </c>
    </row>
    <row r="24" spans="1:66" ht="12.75">
      <c r="A24" s="17" t="s">
        <v>99</v>
      </c>
      <c r="B24" s="17">
        <v>6872</v>
      </c>
      <c r="C24" s="75">
        <v>80530544</v>
      </c>
      <c r="D24" s="75">
        <v>86609048</v>
      </c>
      <c r="E24" s="75">
        <v>3208220</v>
      </c>
      <c r="F24" s="75">
        <v>1187096</v>
      </c>
      <c r="G24" s="75">
        <v>37890412</v>
      </c>
      <c r="H24" s="75">
        <v>24677548</v>
      </c>
      <c r="I24" s="75">
        <v>56457560</v>
      </c>
      <c r="J24" s="75">
        <v>0</v>
      </c>
      <c r="K24" s="75">
        <v>1092664</v>
      </c>
      <c r="L24" s="75">
        <v>6353752</v>
      </c>
      <c r="M24" s="75">
        <v>714300</v>
      </c>
      <c r="N24" s="75">
        <v>169236</v>
      </c>
      <c r="O24" s="75">
        <v>43572</v>
      </c>
      <c r="P24" s="75">
        <v>88756</v>
      </c>
      <c r="Q24" s="75">
        <v>283168</v>
      </c>
      <c r="R24" s="18">
        <v>6871.11744721</v>
      </c>
      <c r="S24" s="18">
        <v>6839.98034896</v>
      </c>
      <c r="T24" s="18">
        <v>1873.81101929</v>
      </c>
      <c r="U24" s="18">
        <v>2134.13223141</v>
      </c>
      <c r="V24" s="18">
        <v>90.0486685034</v>
      </c>
      <c r="W24" s="18">
        <v>31.1370982553</v>
      </c>
      <c r="X24" s="18">
        <v>870.844444446</v>
      </c>
      <c r="Y24" s="18">
        <v>568.556106521</v>
      </c>
      <c r="Z24" s="18">
        <v>1302.58787879</v>
      </c>
      <c r="AA24" s="18">
        <v>1369.73783288</v>
      </c>
      <c r="AB24" s="18">
        <v>1988.27015611</v>
      </c>
      <c r="AC24" s="18">
        <v>3358.00798899</v>
      </c>
      <c r="AD24" s="18">
        <v>5231.81900827</v>
      </c>
      <c r="AE24" s="18">
        <v>1639.29843894</v>
      </c>
      <c r="AF24" s="18">
        <v>2832.03709826</v>
      </c>
      <c r="AG24" s="19">
        <v>0.273949766475</v>
      </c>
      <c r="AH24" s="19">
        <v>0.200254644458</v>
      </c>
      <c r="AI24" s="19">
        <v>0.290683606483</v>
      </c>
      <c r="AJ24" s="19">
        <v>0.490938250941</v>
      </c>
      <c r="AK24" s="19">
        <v>0.764888017415</v>
      </c>
      <c r="AL24" s="19">
        <v>0.358156697761</v>
      </c>
      <c r="AM24" s="19">
        <v>0.23966420301</v>
      </c>
      <c r="AN24" s="19">
        <v>0.312008532559</v>
      </c>
      <c r="AO24" s="19">
        <v>0.0131650478378</v>
      </c>
      <c r="AP24" s="19">
        <v>0.127316805023</v>
      </c>
      <c r="AQ24" s="19">
        <v>0.083122476603</v>
      </c>
      <c r="AR24" s="19">
        <v>0.190437371503</v>
      </c>
      <c r="AS24" s="19">
        <v>0.272708338008</v>
      </c>
      <c r="AT24" s="19">
        <v>0.412165433064</v>
      </c>
      <c r="AU24" s="19">
        <v>0.310594637307</v>
      </c>
      <c r="AV24" s="19">
        <v>0.0131053892173</v>
      </c>
      <c r="AW24" s="19">
        <v>0.00453159162168</v>
      </c>
      <c r="AX24" s="19">
        <v>0.126739857256</v>
      </c>
      <c r="AY24" s="19">
        <v>0.0827457994844</v>
      </c>
      <c r="AZ24" s="19">
        <v>0.189574387106</v>
      </c>
      <c r="BA24" s="17">
        <v>97753.3014001</v>
      </c>
      <c r="BB24" s="17">
        <v>299313123.214</v>
      </c>
      <c r="BC24" s="20">
        <f t="shared" si="9"/>
        <v>44</v>
      </c>
      <c r="BD24" s="20">
        <f t="shared" si="10"/>
        <v>15</v>
      </c>
      <c r="BE24" s="53">
        <v>48920</v>
      </c>
      <c r="BF24" s="64">
        <f t="shared" si="0"/>
        <v>0.29394976647500004</v>
      </c>
      <c r="BG24" s="21">
        <f t="shared" si="1"/>
        <v>37.476220385800005</v>
      </c>
      <c r="BH24" s="65">
        <f t="shared" si="2"/>
        <v>0.018848656089633854</v>
      </c>
      <c r="BI24" s="64">
        <f t="shared" si="3"/>
        <v>0.323949766475</v>
      </c>
      <c r="BJ24" s="21">
        <f t="shared" si="4"/>
        <v>93.6905509645</v>
      </c>
      <c r="BK24" s="65">
        <f t="shared" si="5"/>
        <v>0.04712164022408463</v>
      </c>
      <c r="BL24" s="64">
        <f t="shared" si="6"/>
        <v>0.373949766475</v>
      </c>
      <c r="BM24" s="21">
        <f t="shared" si="7"/>
        <v>187.381101929</v>
      </c>
      <c r="BN24" s="65">
        <f t="shared" si="8"/>
        <v>0.09424328044816926</v>
      </c>
    </row>
    <row r="25" spans="1:66" ht="12.75">
      <c r="A25" s="17" t="s">
        <v>89</v>
      </c>
      <c r="B25" s="17">
        <v>0</v>
      </c>
      <c r="C25" s="75">
        <v>48008524</v>
      </c>
      <c r="D25" s="75">
        <v>33613792</v>
      </c>
      <c r="E25" s="75">
        <v>109012</v>
      </c>
      <c r="F25" s="75">
        <v>1150716</v>
      </c>
      <c r="G25" s="75">
        <v>10855376</v>
      </c>
      <c r="H25" s="75">
        <v>8307148</v>
      </c>
      <c r="I25" s="75">
        <v>14731744</v>
      </c>
      <c r="J25" s="75">
        <v>0</v>
      </c>
      <c r="K25" s="75">
        <v>8780856</v>
      </c>
      <c r="L25" s="75">
        <v>5161952</v>
      </c>
      <c r="M25" s="75">
        <v>146828</v>
      </c>
      <c r="N25" s="75">
        <v>353984</v>
      </c>
      <c r="O25" s="75">
        <v>17632</v>
      </c>
      <c r="P25" s="75">
        <v>42316</v>
      </c>
      <c r="Q25" s="75">
        <v>396616</v>
      </c>
      <c r="R25" s="18">
        <v>3022.87640037</v>
      </c>
      <c r="S25" s="18">
        <v>2988.33324151</v>
      </c>
      <c r="T25" s="18">
        <v>1303.70477503</v>
      </c>
      <c r="U25" s="18">
        <v>890.168595043</v>
      </c>
      <c r="V25" s="18">
        <v>5.87327823693</v>
      </c>
      <c r="W25" s="18">
        <v>34.5431588614</v>
      </c>
      <c r="X25" s="18">
        <v>249.609917356</v>
      </c>
      <c r="Y25" s="18">
        <v>191.677318641</v>
      </c>
      <c r="Z25" s="18">
        <v>347.299357209</v>
      </c>
      <c r="AA25" s="18">
        <v>340.69687787</v>
      </c>
      <c r="AB25" s="18">
        <v>771.666483013</v>
      </c>
      <c r="AC25" s="18">
        <v>1112.36336088</v>
      </c>
      <c r="AD25" s="18">
        <v>2416.06813591</v>
      </c>
      <c r="AE25" s="18">
        <v>606.808264464</v>
      </c>
      <c r="AF25" s="18">
        <v>794.459871443</v>
      </c>
      <c r="AG25" s="19">
        <v>0.436264857251</v>
      </c>
      <c r="AH25" s="19">
        <v>0.114008997771</v>
      </c>
      <c r="AI25" s="19">
        <v>0.258226382618</v>
      </c>
      <c r="AJ25" s="19">
        <v>0.372235380389</v>
      </c>
      <c r="AK25" s="19">
        <v>0.80850023764</v>
      </c>
      <c r="AL25" s="19">
        <v>0.539597685864</v>
      </c>
      <c r="AM25" s="19">
        <v>0.203059101989</v>
      </c>
      <c r="AN25" s="19">
        <v>0.297881301415</v>
      </c>
      <c r="AO25" s="19">
        <v>0.00196540270521</v>
      </c>
      <c r="AP25" s="19">
        <v>0.0835281399974</v>
      </c>
      <c r="AQ25" s="19">
        <v>0.0641418821632</v>
      </c>
      <c r="AR25" s="19">
        <v>0.116218416469</v>
      </c>
      <c r="AS25" s="19">
        <v>0.431279550452</v>
      </c>
      <c r="AT25" s="19">
        <v>0.262815863508</v>
      </c>
      <c r="AU25" s="19">
        <v>0.294477337854</v>
      </c>
      <c r="AV25" s="19">
        <v>0.00194294356071</v>
      </c>
      <c r="AW25" s="19">
        <v>0.0114272481856</v>
      </c>
      <c r="AX25" s="19">
        <v>0.0825736432112</v>
      </c>
      <c r="AY25" s="19">
        <v>0.0634089169566</v>
      </c>
      <c r="AZ25" s="19">
        <v>0.11489035978</v>
      </c>
      <c r="BA25" s="17">
        <v>78040.0914431</v>
      </c>
      <c r="BB25" s="17">
        <v>131676564.644</v>
      </c>
      <c r="BC25" s="20">
        <f t="shared" si="9"/>
        <v>19</v>
      </c>
      <c r="BD25" s="20">
        <f t="shared" si="10"/>
        <v>32</v>
      </c>
      <c r="BE25" s="53">
        <v>16826</v>
      </c>
      <c r="BF25" s="64">
        <f t="shared" si="0"/>
        <v>0.456264857251</v>
      </c>
      <c r="BG25" s="21">
        <f t="shared" si="1"/>
        <v>26.074095500600002</v>
      </c>
      <c r="BH25" s="65">
        <f t="shared" si="2"/>
        <v>0.03378933266453759</v>
      </c>
      <c r="BI25" s="64">
        <f t="shared" si="3"/>
        <v>0.486264857251</v>
      </c>
      <c r="BJ25" s="21">
        <f t="shared" si="4"/>
        <v>65.18523875150001</v>
      </c>
      <c r="BK25" s="65">
        <f t="shared" si="5"/>
        <v>0.08447333166134398</v>
      </c>
      <c r="BL25" s="64">
        <f t="shared" si="6"/>
        <v>0.536264857251</v>
      </c>
      <c r="BM25" s="21">
        <f t="shared" si="7"/>
        <v>130.37047750300002</v>
      </c>
      <c r="BN25" s="65">
        <f t="shared" si="8"/>
        <v>0.16894666332268796</v>
      </c>
    </row>
    <row r="26" spans="1:66" ht="12.75">
      <c r="A26" s="17" t="s">
        <v>56</v>
      </c>
      <c r="B26" s="17">
        <v>0</v>
      </c>
      <c r="C26" s="75">
        <v>44034988</v>
      </c>
      <c r="D26" s="75">
        <v>67720420</v>
      </c>
      <c r="E26" s="75">
        <v>7264444</v>
      </c>
      <c r="F26" s="75">
        <v>1588204</v>
      </c>
      <c r="G26" s="75">
        <v>20194400</v>
      </c>
      <c r="H26" s="75">
        <v>15425020</v>
      </c>
      <c r="I26" s="75">
        <v>42864064</v>
      </c>
      <c r="J26" s="75">
        <v>0</v>
      </c>
      <c r="K26" s="75">
        <v>934108</v>
      </c>
      <c r="L26" s="75">
        <v>1443796</v>
      </c>
      <c r="M26" s="75">
        <v>209240</v>
      </c>
      <c r="N26" s="75">
        <v>4524</v>
      </c>
      <c r="O26" s="75">
        <v>6956</v>
      </c>
      <c r="P26" s="75">
        <v>2328</v>
      </c>
      <c r="Q26" s="75">
        <v>35480</v>
      </c>
      <c r="R26" s="18">
        <v>4631.03700644</v>
      </c>
      <c r="S26" s="18">
        <v>4594.47300276</v>
      </c>
      <c r="T26" s="18">
        <v>1032.34839302</v>
      </c>
      <c r="U26" s="18">
        <v>1587.79191919</v>
      </c>
      <c r="V26" s="18">
        <v>171.572176309</v>
      </c>
      <c r="W26" s="18">
        <v>36.5640036732</v>
      </c>
      <c r="X26" s="18">
        <v>463.759320478</v>
      </c>
      <c r="Y26" s="18">
        <v>354.163177227</v>
      </c>
      <c r="Z26" s="18">
        <v>984.838016531</v>
      </c>
      <c r="AA26" s="18">
        <v>1150.79219468</v>
      </c>
      <c r="AB26" s="18">
        <v>1554.64692379</v>
      </c>
      <c r="AC26" s="18">
        <v>2705.43911846</v>
      </c>
      <c r="AD26" s="18">
        <v>3737.78751149</v>
      </c>
      <c r="AE26" s="18">
        <v>893.249494951</v>
      </c>
      <c r="AF26" s="18">
        <v>1974.33269055</v>
      </c>
      <c r="AG26" s="19">
        <v>0.224693537736</v>
      </c>
      <c r="AH26" s="19">
        <v>0.250473165036</v>
      </c>
      <c r="AI26" s="19">
        <v>0.338373285217</v>
      </c>
      <c r="AJ26" s="19">
        <v>0.588846450253</v>
      </c>
      <c r="AK26" s="19">
        <v>0.813539987989</v>
      </c>
      <c r="AL26" s="19">
        <v>0.276192370447</v>
      </c>
      <c r="AM26" s="19">
        <v>0.194418270477</v>
      </c>
      <c r="AN26" s="19">
        <v>0.345587386897</v>
      </c>
      <c r="AO26" s="19">
        <v>0.0373431678031</v>
      </c>
      <c r="AP26" s="19">
        <v>0.100938523352</v>
      </c>
      <c r="AQ26" s="19">
        <v>0.0770846138424</v>
      </c>
      <c r="AR26" s="19">
        <v>0.21435277037</v>
      </c>
      <c r="AS26" s="19">
        <v>0.222919486842</v>
      </c>
      <c r="AT26" s="19">
        <v>0.426326260792</v>
      </c>
      <c r="AU26" s="19">
        <v>0.342858827729</v>
      </c>
      <c r="AV26" s="19">
        <v>0.037048327636</v>
      </c>
      <c r="AW26" s="19">
        <v>0.0078954246365</v>
      </c>
      <c r="AX26" s="19">
        <v>0.100141570848</v>
      </c>
      <c r="AY26" s="19">
        <v>0.0764759980832</v>
      </c>
      <c r="AZ26" s="19">
        <v>0.212660364226</v>
      </c>
      <c r="BA26" s="17">
        <v>77033.1550863</v>
      </c>
      <c r="BB26" s="17">
        <v>201715088.594</v>
      </c>
      <c r="BC26" s="20">
        <f t="shared" si="9"/>
        <v>50</v>
      </c>
      <c r="BD26" s="20">
        <f t="shared" si="10"/>
        <v>14</v>
      </c>
      <c r="BE26" s="53">
        <v>28849</v>
      </c>
      <c r="BF26" s="64">
        <f t="shared" si="0"/>
        <v>0.244693537736</v>
      </c>
      <c r="BG26" s="21">
        <f t="shared" si="1"/>
        <v>20.6469678604</v>
      </c>
      <c r="BH26" s="65">
        <f t="shared" si="2"/>
        <v>0.013280808358765947</v>
      </c>
      <c r="BI26" s="64">
        <f t="shared" si="3"/>
        <v>0.274693537736</v>
      </c>
      <c r="BJ26" s="21">
        <f t="shared" si="4"/>
        <v>51.617419651000006</v>
      </c>
      <c r="BK26" s="65">
        <f t="shared" si="5"/>
        <v>0.033202020896914874</v>
      </c>
      <c r="BL26" s="64">
        <f t="shared" si="6"/>
        <v>0.324693537736</v>
      </c>
      <c r="BM26" s="21">
        <f t="shared" si="7"/>
        <v>103.23483930200001</v>
      </c>
      <c r="BN26" s="65">
        <f t="shared" si="8"/>
        <v>0.06640404179382975</v>
      </c>
    </row>
    <row r="27" spans="1:66" ht="12.75">
      <c r="A27" s="17" t="s">
        <v>106</v>
      </c>
      <c r="B27" s="17">
        <v>4136</v>
      </c>
      <c r="C27" s="75">
        <v>184669908</v>
      </c>
      <c r="D27" s="75">
        <v>47461520</v>
      </c>
      <c r="E27" s="75">
        <v>452976</v>
      </c>
      <c r="F27" s="75">
        <v>4087440</v>
      </c>
      <c r="G27" s="75">
        <v>3908096</v>
      </c>
      <c r="H27" s="75">
        <v>3946268</v>
      </c>
      <c r="I27" s="75">
        <v>5317764</v>
      </c>
      <c r="J27" s="75">
        <v>0</v>
      </c>
      <c r="K27" s="75">
        <v>1125672</v>
      </c>
      <c r="L27" s="75">
        <v>1301604</v>
      </c>
      <c r="M27" s="75">
        <v>116144</v>
      </c>
      <c r="N27" s="75">
        <v>970184</v>
      </c>
      <c r="O27" s="75">
        <v>1212</v>
      </c>
      <c r="P27" s="75">
        <v>0</v>
      </c>
      <c r="Q27" s="75">
        <v>91580</v>
      </c>
      <c r="R27" s="18">
        <v>5818.41983472</v>
      </c>
      <c r="S27" s="18">
        <v>5702.31276401</v>
      </c>
      <c r="T27" s="18">
        <v>4265.27961433</v>
      </c>
      <c r="U27" s="18">
        <v>1119.44729109</v>
      </c>
      <c r="V27" s="18">
        <v>13.0651974289</v>
      </c>
      <c r="W27" s="18">
        <v>116.107070707</v>
      </c>
      <c r="X27" s="18">
        <v>89.7453627182</v>
      </c>
      <c r="Y27" s="18">
        <v>90.5938475667</v>
      </c>
      <c r="Z27" s="18">
        <v>124.181450873</v>
      </c>
      <c r="AA27" s="18">
        <v>132.477961433</v>
      </c>
      <c r="AB27" s="18">
        <v>1089.56657484</v>
      </c>
      <c r="AC27" s="18">
        <v>1222.04453627</v>
      </c>
      <c r="AD27" s="18">
        <v>5487.32415061</v>
      </c>
      <c r="AE27" s="18">
        <v>331.095684114</v>
      </c>
      <c r="AF27" s="18">
        <v>317.585858586</v>
      </c>
      <c r="AG27" s="19">
        <v>0.747991173204</v>
      </c>
      <c r="AH27" s="19">
        <v>0.0232323211503</v>
      </c>
      <c r="AI27" s="19">
        <v>0.191074502563</v>
      </c>
      <c r="AJ27" s="19">
        <v>0.214306823713</v>
      </c>
      <c r="AK27" s="19">
        <v>0.962297996917</v>
      </c>
      <c r="AL27" s="19">
        <v>0.77729682032</v>
      </c>
      <c r="AM27" s="19">
        <v>0.0580634030115</v>
      </c>
      <c r="AN27" s="19">
        <v>0.196314607322</v>
      </c>
      <c r="AO27" s="19">
        <v>0.00229121024566</v>
      </c>
      <c r="AP27" s="19">
        <v>0.0157384146455</v>
      </c>
      <c r="AQ27" s="19">
        <v>0.0158872112625</v>
      </c>
      <c r="AR27" s="19">
        <v>0.02177738332</v>
      </c>
      <c r="AS27" s="19">
        <v>0.733064944692</v>
      </c>
      <c r="AT27" s="19">
        <v>0.0545828365102</v>
      </c>
      <c r="AU27" s="19">
        <v>0.192397132365</v>
      </c>
      <c r="AV27" s="19">
        <v>0.00224548894717</v>
      </c>
      <c r="AW27" s="19">
        <v>0.0199550864333</v>
      </c>
      <c r="AX27" s="19">
        <v>0.0154243532209</v>
      </c>
      <c r="AY27" s="19">
        <v>0.0155701805886</v>
      </c>
      <c r="AZ27" s="19">
        <v>0.0213428137536</v>
      </c>
      <c r="BA27" s="17">
        <v>76857.5671033</v>
      </c>
      <c r="BB27" s="17">
        <v>253454052.025</v>
      </c>
      <c r="BC27" s="20">
        <f t="shared" si="9"/>
        <v>3</v>
      </c>
      <c r="BD27" s="20">
        <f t="shared" si="10"/>
        <v>56</v>
      </c>
      <c r="BE27" s="53">
        <v>2270</v>
      </c>
      <c r="BF27" s="64">
        <f t="shared" si="0"/>
        <v>0.767991173204</v>
      </c>
      <c r="BG27" s="21">
        <f t="shared" si="1"/>
        <v>85.3055922866</v>
      </c>
      <c r="BH27" s="65">
        <f t="shared" si="2"/>
        <v>0.07829314358246252</v>
      </c>
      <c r="BI27" s="64">
        <f t="shared" si="3"/>
        <v>0.797991173204</v>
      </c>
      <c r="BJ27" s="21">
        <f t="shared" si="4"/>
        <v>213.26398071650001</v>
      </c>
      <c r="BK27" s="65">
        <f t="shared" si="5"/>
        <v>0.1957328589561563</v>
      </c>
      <c r="BL27" s="64">
        <f t="shared" si="6"/>
        <v>0.847991173204</v>
      </c>
      <c r="BM27" s="21">
        <f t="shared" si="7"/>
        <v>426.52796143300003</v>
      </c>
      <c r="BN27" s="65">
        <f t="shared" si="8"/>
        <v>0.3914657179123126</v>
      </c>
    </row>
    <row r="28" spans="1:66" ht="12.75">
      <c r="A28" s="17" t="s">
        <v>54</v>
      </c>
      <c r="B28" s="17">
        <v>920</v>
      </c>
      <c r="C28" s="75">
        <v>26634460</v>
      </c>
      <c r="D28" s="75">
        <v>37902252</v>
      </c>
      <c r="E28" s="75">
        <v>761420</v>
      </c>
      <c r="F28" s="75">
        <v>1246228</v>
      </c>
      <c r="G28" s="75">
        <v>3974836</v>
      </c>
      <c r="H28" s="75">
        <v>1761024</v>
      </c>
      <c r="I28" s="75">
        <v>6713600</v>
      </c>
      <c r="J28" s="75">
        <v>0</v>
      </c>
      <c r="K28" s="75">
        <v>0</v>
      </c>
      <c r="L28" s="75">
        <v>210844</v>
      </c>
      <c r="M28" s="75">
        <v>7404</v>
      </c>
      <c r="N28" s="75">
        <v>0</v>
      </c>
      <c r="O28" s="75">
        <v>0</v>
      </c>
      <c r="P28" s="75">
        <v>0</v>
      </c>
      <c r="Q28" s="75">
        <v>916</v>
      </c>
      <c r="R28" s="18">
        <v>1818.47988981</v>
      </c>
      <c r="S28" s="18">
        <v>1789.87043159</v>
      </c>
      <c r="T28" s="18">
        <v>611.443067035</v>
      </c>
      <c r="U28" s="18">
        <v>874.956290176</v>
      </c>
      <c r="V28" s="18">
        <v>17.6497704316</v>
      </c>
      <c r="W28" s="18">
        <v>28.6094582186</v>
      </c>
      <c r="X28" s="18">
        <v>91.2496786044</v>
      </c>
      <c r="Y28" s="18">
        <v>40.4275482094</v>
      </c>
      <c r="Z28" s="18">
        <v>154.144077135</v>
      </c>
      <c r="AA28" s="18">
        <v>171.602846649</v>
      </c>
      <c r="AB28" s="18">
        <v>870.115977963</v>
      </c>
      <c r="AC28" s="18">
        <v>1041.71882461</v>
      </c>
      <c r="AD28" s="18">
        <v>1653.16189165</v>
      </c>
      <c r="AE28" s="18">
        <v>165.317998164</v>
      </c>
      <c r="AF28" s="18">
        <v>303.471074381</v>
      </c>
      <c r="AG28" s="19">
        <v>0.341613033124</v>
      </c>
      <c r="AH28" s="19">
        <v>0.0958744519267</v>
      </c>
      <c r="AI28" s="19">
        <v>0.486133500283</v>
      </c>
      <c r="AJ28" s="19">
        <v>0.58200795221</v>
      </c>
      <c r="AK28" s="19">
        <v>0.923620985334</v>
      </c>
      <c r="AL28" s="19">
        <v>0.369862788469</v>
      </c>
      <c r="AM28" s="19">
        <v>0.0923631092206</v>
      </c>
      <c r="AN28" s="19">
        <v>0.488837781067</v>
      </c>
      <c r="AO28" s="19">
        <v>0.0098609207237</v>
      </c>
      <c r="AP28" s="19">
        <v>0.0509811643311</v>
      </c>
      <c r="AQ28" s="19">
        <v>0.0225868574037</v>
      </c>
      <c r="AR28" s="19">
        <v>0.0861202433509</v>
      </c>
      <c r="AS28" s="19">
        <v>0.336238564122</v>
      </c>
      <c r="AT28" s="19">
        <v>0.166881732419</v>
      </c>
      <c r="AU28" s="19">
        <v>0.481147080635</v>
      </c>
      <c r="AV28" s="19">
        <v>0.00970578257726</v>
      </c>
      <c r="AW28" s="19">
        <v>0.0157326228236</v>
      </c>
      <c r="AX28" s="19">
        <v>0.0501790969016</v>
      </c>
      <c r="AY28" s="19">
        <v>0.0222315068954</v>
      </c>
      <c r="AZ28" s="19">
        <v>0.0847653460448</v>
      </c>
      <c r="BA28" s="17">
        <v>42972.2585614</v>
      </c>
      <c r="BB28" s="17">
        <v>79213751.1809</v>
      </c>
      <c r="BC28" s="20">
        <f t="shared" si="9"/>
        <v>34</v>
      </c>
      <c r="BD28" s="20">
        <f t="shared" si="10"/>
        <v>48</v>
      </c>
      <c r="BE28" s="54">
        <v>923</v>
      </c>
      <c r="BF28" s="64">
        <f t="shared" si="0"/>
        <v>0.361613033124</v>
      </c>
      <c r="BG28" s="21">
        <f t="shared" si="1"/>
        <v>12.2288613407</v>
      </c>
      <c r="BH28" s="65">
        <f t="shared" si="2"/>
        <v>0.014054288911380051</v>
      </c>
      <c r="BI28" s="64">
        <f t="shared" si="3"/>
        <v>0.391613033124</v>
      </c>
      <c r="BJ28" s="21">
        <f t="shared" si="4"/>
        <v>30.572153351750003</v>
      </c>
      <c r="BK28" s="65">
        <f t="shared" si="5"/>
        <v>0.03513572227845013</v>
      </c>
      <c r="BL28" s="64">
        <f t="shared" si="6"/>
        <v>0.441613033124</v>
      </c>
      <c r="BM28" s="21">
        <f t="shared" si="7"/>
        <v>61.14430670350001</v>
      </c>
      <c r="BN28" s="65">
        <f t="shared" si="8"/>
        <v>0.07027144455690026</v>
      </c>
    </row>
    <row r="29" spans="1:66" ht="12.75">
      <c r="A29" s="17" t="s">
        <v>102</v>
      </c>
      <c r="B29" s="17">
        <v>468</v>
      </c>
      <c r="C29" s="75">
        <v>41614216</v>
      </c>
      <c r="D29" s="75">
        <v>52116056</v>
      </c>
      <c r="E29" s="75">
        <v>503956</v>
      </c>
      <c r="F29" s="75">
        <v>494768</v>
      </c>
      <c r="G29" s="75">
        <v>12374036</v>
      </c>
      <c r="H29" s="75">
        <v>7835808</v>
      </c>
      <c r="I29" s="75">
        <v>17320156</v>
      </c>
      <c r="J29" s="75">
        <v>368</v>
      </c>
      <c r="K29" s="75">
        <v>1363964</v>
      </c>
      <c r="L29" s="75">
        <v>7922944</v>
      </c>
      <c r="M29" s="75">
        <v>200468</v>
      </c>
      <c r="N29" s="75">
        <v>360000</v>
      </c>
      <c r="O29" s="75">
        <v>31080</v>
      </c>
      <c r="P29" s="75">
        <v>557028</v>
      </c>
      <c r="Q29" s="75">
        <v>337244</v>
      </c>
      <c r="R29" s="18">
        <v>3283.55656566</v>
      </c>
      <c r="S29" s="18">
        <v>3263.93379248</v>
      </c>
      <c r="T29" s="18">
        <v>986.64325069</v>
      </c>
      <c r="U29" s="18">
        <v>1378.30578513</v>
      </c>
      <c r="V29" s="18">
        <v>16.1713498623</v>
      </c>
      <c r="W29" s="18">
        <v>19.6227731864</v>
      </c>
      <c r="X29" s="18">
        <v>284.782277319</v>
      </c>
      <c r="Y29" s="18">
        <v>192.673002755</v>
      </c>
      <c r="Z29" s="18">
        <v>405.358126722</v>
      </c>
      <c r="AA29" s="18">
        <v>409.185307622</v>
      </c>
      <c r="AB29" s="18">
        <v>1196.42001837</v>
      </c>
      <c r="AC29" s="18">
        <v>1605.60532599</v>
      </c>
      <c r="AD29" s="18">
        <v>2592.24857668</v>
      </c>
      <c r="AE29" s="18">
        <v>691.307988982</v>
      </c>
      <c r="AF29" s="18">
        <v>898.984756659</v>
      </c>
      <c r="AG29" s="19">
        <v>0.302286539318</v>
      </c>
      <c r="AH29" s="19">
        <v>0.125365688656</v>
      </c>
      <c r="AI29" s="19">
        <v>0.366557686043</v>
      </c>
      <c r="AJ29" s="19">
        <v>0.491923374699</v>
      </c>
      <c r="AK29" s="19">
        <v>0.794209914017</v>
      </c>
      <c r="AL29" s="19">
        <v>0.380612900926</v>
      </c>
      <c r="AM29" s="19">
        <v>0.211802086971</v>
      </c>
      <c r="AN29" s="19">
        <v>0.42228362239</v>
      </c>
      <c r="AO29" s="19">
        <v>0.00495455817749</v>
      </c>
      <c r="AP29" s="19">
        <v>0.0872512420367</v>
      </c>
      <c r="AQ29" s="19">
        <v>0.0590309163744</v>
      </c>
      <c r="AR29" s="19">
        <v>0.124193121704</v>
      </c>
      <c r="AS29" s="19">
        <v>0.300480052943</v>
      </c>
      <c r="AT29" s="19">
        <v>0.273783849519</v>
      </c>
      <c r="AU29" s="19">
        <v>0.419760024706</v>
      </c>
      <c r="AV29" s="19">
        <v>0.00492494937696</v>
      </c>
      <c r="AW29" s="19">
        <v>0.00597607283263</v>
      </c>
      <c r="AX29" s="19">
        <v>0.0867298222596</v>
      </c>
      <c r="AY29" s="19">
        <v>0.0586781433188</v>
      </c>
      <c r="AZ29" s="19">
        <v>0.123450934563</v>
      </c>
      <c r="BA29" s="17">
        <v>50414.6688951</v>
      </c>
      <c r="BB29" s="17">
        <v>143032454.54</v>
      </c>
      <c r="BC29" s="20">
        <f t="shared" si="9"/>
        <v>40</v>
      </c>
      <c r="BD29" s="20">
        <f t="shared" si="10"/>
        <v>30</v>
      </c>
      <c r="BE29" s="53">
        <v>8345</v>
      </c>
      <c r="BF29" s="64">
        <f t="shared" si="0"/>
        <v>0.322286539318</v>
      </c>
      <c r="BG29" s="21">
        <f t="shared" si="1"/>
        <v>19.732865013799998</v>
      </c>
      <c r="BH29" s="65">
        <f t="shared" si="2"/>
        <v>0.01649325881447889</v>
      </c>
      <c r="BI29" s="64">
        <f t="shared" si="3"/>
        <v>0.35228653931799997</v>
      </c>
      <c r="BJ29" s="21">
        <f t="shared" si="4"/>
        <v>49.3321625345</v>
      </c>
      <c r="BK29" s="65">
        <f t="shared" si="5"/>
        <v>0.04123314703619723</v>
      </c>
      <c r="BL29" s="64">
        <f t="shared" si="6"/>
        <v>0.40228653931799996</v>
      </c>
      <c r="BM29" s="21">
        <f t="shared" si="7"/>
        <v>98.664325069</v>
      </c>
      <c r="BN29" s="65">
        <f t="shared" si="8"/>
        <v>0.08246629407239446</v>
      </c>
    </row>
    <row r="30" spans="1:66" ht="12.75">
      <c r="A30" s="17" t="s">
        <v>100</v>
      </c>
      <c r="B30" s="17">
        <v>0</v>
      </c>
      <c r="C30" s="75">
        <v>11287208</v>
      </c>
      <c r="D30" s="75">
        <v>20008040</v>
      </c>
      <c r="E30" s="75">
        <v>1249304</v>
      </c>
      <c r="F30" s="75">
        <v>289116</v>
      </c>
      <c r="G30" s="75">
        <v>1340908</v>
      </c>
      <c r="H30" s="75">
        <v>2642920</v>
      </c>
      <c r="I30" s="75">
        <v>4224776</v>
      </c>
      <c r="J30" s="75">
        <v>0</v>
      </c>
      <c r="K30" s="75">
        <v>3233700</v>
      </c>
      <c r="L30" s="75">
        <v>10871980</v>
      </c>
      <c r="M30" s="75">
        <v>149748</v>
      </c>
      <c r="N30" s="75">
        <v>132028</v>
      </c>
      <c r="O30" s="75">
        <v>1816</v>
      </c>
      <c r="P30" s="75">
        <v>30012</v>
      </c>
      <c r="Q30" s="75">
        <v>167496</v>
      </c>
      <c r="R30" s="18">
        <v>1277.06730946</v>
      </c>
      <c r="S30" s="18">
        <v>1267.39917356</v>
      </c>
      <c r="T30" s="18">
        <v>333.354178146</v>
      </c>
      <c r="U30" s="18">
        <v>708.9077135</v>
      </c>
      <c r="V30" s="18">
        <v>32.1178145088</v>
      </c>
      <c r="W30" s="18">
        <v>9.66813590452</v>
      </c>
      <c r="X30" s="18">
        <v>30.8247015611</v>
      </c>
      <c r="Y30" s="18">
        <v>61.3620752985</v>
      </c>
      <c r="Z30" s="18">
        <v>100.832690542</v>
      </c>
      <c r="AA30" s="18">
        <v>125.667584941</v>
      </c>
      <c r="AB30" s="18">
        <v>459.321395777</v>
      </c>
      <c r="AC30" s="18">
        <v>584.988980717</v>
      </c>
      <c r="AD30" s="18">
        <v>918.343158863</v>
      </c>
      <c r="AE30" s="18">
        <v>358.724150598</v>
      </c>
      <c r="AF30" s="18">
        <v>225.13728191</v>
      </c>
      <c r="AG30" s="19">
        <v>0.26302224674</v>
      </c>
      <c r="AH30" s="19">
        <v>0.0991539110665</v>
      </c>
      <c r="AI30" s="19">
        <v>0.362412573213</v>
      </c>
      <c r="AJ30" s="19">
        <v>0.46156648428</v>
      </c>
      <c r="AK30" s="19">
        <v>0.72458873102</v>
      </c>
      <c r="AL30" s="19">
        <v>0.362995221262</v>
      </c>
      <c r="AM30" s="19">
        <v>0.283039596429</v>
      </c>
      <c r="AN30" s="19">
        <v>0.559340520565</v>
      </c>
      <c r="AO30" s="19">
        <v>0.0253415144801</v>
      </c>
      <c r="AP30" s="19">
        <v>0.024321225865</v>
      </c>
      <c r="AQ30" s="19">
        <v>0.0484157450777</v>
      </c>
      <c r="AR30" s="19">
        <v>0.0795587472722</v>
      </c>
      <c r="AS30" s="19">
        <v>0.261031016671</v>
      </c>
      <c r="AT30" s="19">
        <v>0.176292416416</v>
      </c>
      <c r="AU30" s="19">
        <v>0.555105990302</v>
      </c>
      <c r="AV30" s="19">
        <v>0.0251496646033</v>
      </c>
      <c r="AW30" s="19">
        <v>0.00757057661166</v>
      </c>
      <c r="AX30" s="19">
        <v>0.0241371001613</v>
      </c>
      <c r="AY30" s="19">
        <v>0.0480492099704</v>
      </c>
      <c r="AZ30" s="19">
        <v>0.0789564416809</v>
      </c>
      <c r="BA30" s="17">
        <v>39977.6986173</v>
      </c>
      <c r="BB30" s="17">
        <v>55629144.0721</v>
      </c>
      <c r="BC30" s="20">
        <f t="shared" si="9"/>
        <v>45</v>
      </c>
      <c r="BD30" s="20">
        <f t="shared" si="10"/>
        <v>47</v>
      </c>
      <c r="BE30" s="53">
        <v>1130</v>
      </c>
      <c r="BF30" s="64">
        <f t="shared" si="0"/>
        <v>0.28302224674000004</v>
      </c>
      <c r="BG30" s="21">
        <f t="shared" si="1"/>
        <v>6.667083562919999</v>
      </c>
      <c r="BH30" s="65">
        <f t="shared" si="2"/>
        <v>0.014515072940684132</v>
      </c>
      <c r="BI30" s="64">
        <f t="shared" si="3"/>
        <v>0.31302224674</v>
      </c>
      <c r="BJ30" s="21">
        <f t="shared" si="4"/>
        <v>16.6677089073</v>
      </c>
      <c r="BK30" s="65">
        <f t="shared" si="5"/>
        <v>0.03628768235171033</v>
      </c>
      <c r="BL30" s="64">
        <f t="shared" si="6"/>
        <v>0.36302224674000005</v>
      </c>
      <c r="BM30" s="21">
        <f t="shared" si="7"/>
        <v>33.3354178146</v>
      </c>
      <c r="BN30" s="65">
        <f t="shared" si="8"/>
        <v>0.07257536470342066</v>
      </c>
    </row>
    <row r="31" spans="1:66" ht="12.75">
      <c r="A31" s="17" t="s">
        <v>91</v>
      </c>
      <c r="B31" s="17">
        <v>2000</v>
      </c>
      <c r="C31" s="75">
        <v>134031888</v>
      </c>
      <c r="D31" s="75">
        <v>51330844</v>
      </c>
      <c r="E31" s="75">
        <v>589664</v>
      </c>
      <c r="F31" s="75">
        <v>3524580</v>
      </c>
      <c r="G31" s="75">
        <v>1659836</v>
      </c>
      <c r="H31" s="75">
        <v>2081612</v>
      </c>
      <c r="I31" s="75">
        <v>2347768</v>
      </c>
      <c r="J31" s="75">
        <v>0</v>
      </c>
      <c r="K31" s="75">
        <v>10372</v>
      </c>
      <c r="L31" s="75">
        <v>958368</v>
      </c>
      <c r="M31" s="75">
        <v>65408</v>
      </c>
      <c r="N31" s="75">
        <v>1140</v>
      </c>
      <c r="O31" s="75">
        <v>16712</v>
      </c>
      <c r="P31" s="75">
        <v>188</v>
      </c>
      <c r="Q31" s="75">
        <v>156088</v>
      </c>
      <c r="R31" s="18">
        <v>4517.32020203</v>
      </c>
      <c r="S31" s="18">
        <v>4436.38080809</v>
      </c>
      <c r="T31" s="18">
        <v>3077.18686869</v>
      </c>
      <c r="U31" s="18">
        <v>1200.39513315</v>
      </c>
      <c r="V31" s="18">
        <v>15.0383838384</v>
      </c>
      <c r="W31" s="18">
        <v>80.9393939395</v>
      </c>
      <c r="X31" s="18">
        <v>38.4882460974</v>
      </c>
      <c r="Y31" s="18">
        <v>47.7915518825</v>
      </c>
      <c r="Z31" s="18">
        <v>57.4806244262</v>
      </c>
      <c r="AA31" s="18">
        <v>67.4341597797</v>
      </c>
      <c r="AB31" s="18">
        <v>1178.39403122</v>
      </c>
      <c r="AC31" s="18">
        <v>1245.828191</v>
      </c>
      <c r="AD31" s="18">
        <v>4323.0150597</v>
      </c>
      <c r="AE31" s="18">
        <v>194.305142333</v>
      </c>
      <c r="AF31" s="18">
        <v>158.798806245</v>
      </c>
      <c r="AG31" s="19">
        <v>0.693625502816</v>
      </c>
      <c r="AH31" s="19">
        <v>0.0152002640659</v>
      </c>
      <c r="AI31" s="19">
        <v>0.265620577268</v>
      </c>
      <c r="AJ31" s="19">
        <v>0.280820841333</v>
      </c>
      <c r="AK31" s="19">
        <v>0.974446344149</v>
      </c>
      <c r="AL31" s="19">
        <v>0.711814977788</v>
      </c>
      <c r="AM31" s="19">
        <v>0.0437981207516</v>
      </c>
      <c r="AN31" s="19">
        <v>0.270579822851</v>
      </c>
      <c r="AO31" s="19">
        <v>0.00338978651494</v>
      </c>
      <c r="AP31" s="19">
        <v>0.00867559566285</v>
      </c>
      <c r="AQ31" s="19">
        <v>0.0107726441778</v>
      </c>
      <c r="AR31" s="19">
        <v>0.0129566479779</v>
      </c>
      <c r="AS31" s="19">
        <v>0.681197420389</v>
      </c>
      <c r="AT31" s="19">
        <v>0.0351533208058</v>
      </c>
      <c r="AU31" s="19">
        <v>0.265731690353</v>
      </c>
      <c r="AV31" s="19">
        <v>0.00332904978302</v>
      </c>
      <c r="AW31" s="19">
        <v>0.017917568452</v>
      </c>
      <c r="AX31" s="19">
        <v>0.0085201500837</v>
      </c>
      <c r="AY31" s="19">
        <v>0.0105796245883</v>
      </c>
      <c r="AZ31" s="19">
        <v>0.0127244963508</v>
      </c>
      <c r="BA31" s="17">
        <v>59911.0156754</v>
      </c>
      <c r="BB31" s="17">
        <v>196775445.587</v>
      </c>
      <c r="BC31" s="20">
        <f t="shared" si="9"/>
        <v>5</v>
      </c>
      <c r="BD31" s="20">
        <f t="shared" si="10"/>
        <v>58</v>
      </c>
      <c r="BE31" s="54">
        <v>589</v>
      </c>
      <c r="BF31" s="64">
        <f t="shared" si="0"/>
        <v>0.713625502816</v>
      </c>
      <c r="BG31" s="21">
        <f t="shared" si="1"/>
        <v>61.543737373800006</v>
      </c>
      <c r="BH31" s="65">
        <f t="shared" si="2"/>
        <v>0.05222678980313853</v>
      </c>
      <c r="BI31" s="64">
        <f t="shared" si="3"/>
        <v>0.743625502816</v>
      </c>
      <c r="BJ31" s="21">
        <f t="shared" si="4"/>
        <v>153.85934343450003</v>
      </c>
      <c r="BK31" s="65">
        <f t="shared" si="5"/>
        <v>0.13056697450784635</v>
      </c>
      <c r="BL31" s="64">
        <f t="shared" si="6"/>
        <v>0.793625502816</v>
      </c>
      <c r="BM31" s="21">
        <f t="shared" si="7"/>
        <v>307.71868686900007</v>
      </c>
      <c r="BN31" s="65">
        <f t="shared" si="8"/>
        <v>0.2611339490156927</v>
      </c>
    </row>
    <row r="32" spans="1:66" ht="12.75">
      <c r="A32" s="17" t="s">
        <v>92</v>
      </c>
      <c r="B32" s="17">
        <v>0</v>
      </c>
      <c r="C32" s="75">
        <v>117118576</v>
      </c>
      <c r="D32" s="75">
        <v>80353824</v>
      </c>
      <c r="E32" s="75">
        <v>5780740</v>
      </c>
      <c r="F32" s="75">
        <v>2680304</v>
      </c>
      <c r="G32" s="75">
        <v>13382024</v>
      </c>
      <c r="H32" s="75">
        <v>13175728</v>
      </c>
      <c r="I32" s="75">
        <v>32141408</v>
      </c>
      <c r="J32" s="75">
        <v>0</v>
      </c>
      <c r="K32" s="75">
        <v>21932</v>
      </c>
      <c r="L32" s="75">
        <v>887548</v>
      </c>
      <c r="M32" s="75">
        <v>85356</v>
      </c>
      <c r="N32" s="75">
        <v>796</v>
      </c>
      <c r="O32" s="75">
        <v>3720</v>
      </c>
      <c r="P32" s="75">
        <v>2964</v>
      </c>
      <c r="Q32" s="75">
        <v>50892</v>
      </c>
      <c r="R32" s="18">
        <v>6099.30697889</v>
      </c>
      <c r="S32" s="18">
        <v>6037.75739211</v>
      </c>
      <c r="T32" s="18">
        <v>2689.17603306</v>
      </c>
      <c r="U32" s="18">
        <v>1865.04527089</v>
      </c>
      <c r="V32" s="18">
        <v>134.667033976</v>
      </c>
      <c r="W32" s="18">
        <v>61.549586777</v>
      </c>
      <c r="X32" s="18">
        <v>307.294398531</v>
      </c>
      <c r="Y32" s="18">
        <v>302.54113866</v>
      </c>
      <c r="Z32" s="18">
        <v>739.033516989</v>
      </c>
      <c r="AA32" s="18">
        <v>870.572727274</v>
      </c>
      <c r="AB32" s="18">
        <v>1844.66997246</v>
      </c>
      <c r="AC32" s="18">
        <v>2715.24269973</v>
      </c>
      <c r="AD32" s="18">
        <v>5404.41873279</v>
      </c>
      <c r="AE32" s="18">
        <v>694.888246099</v>
      </c>
      <c r="AF32" s="18">
        <v>1483.53608816</v>
      </c>
      <c r="AG32" s="19">
        <v>0.445393191282</v>
      </c>
      <c r="AH32" s="19">
        <v>0.144188093482</v>
      </c>
      <c r="AI32" s="19">
        <v>0.305522374063</v>
      </c>
      <c r="AJ32" s="19">
        <v>0.449710467545</v>
      </c>
      <c r="AK32" s="19">
        <v>0.895103658827</v>
      </c>
      <c r="AL32" s="19">
        <v>0.497588393132</v>
      </c>
      <c r="AM32" s="19">
        <v>0.115090455109</v>
      </c>
      <c r="AN32" s="19">
        <v>0.308897020826</v>
      </c>
      <c r="AO32" s="19">
        <v>0.0223041479196</v>
      </c>
      <c r="AP32" s="19">
        <v>0.0508954531583</v>
      </c>
      <c r="AQ32" s="19">
        <v>0.050108197301</v>
      </c>
      <c r="AR32" s="19">
        <v>0.122401989513</v>
      </c>
      <c r="AS32" s="19">
        <v>0.44089862051</v>
      </c>
      <c r="AT32" s="19">
        <v>0.243230270798</v>
      </c>
      <c r="AU32" s="19">
        <v>0.305779866032</v>
      </c>
      <c r="AV32" s="19">
        <v>0.0220790713506</v>
      </c>
      <c r="AW32" s="19">
        <v>0.0100912426592</v>
      </c>
      <c r="AX32" s="19">
        <v>0.0503818547902</v>
      </c>
      <c r="AY32" s="19">
        <v>0.0496025433229</v>
      </c>
      <c r="AZ32" s="19">
        <v>0.121166801335</v>
      </c>
      <c r="BA32" s="17">
        <v>89951.8012111</v>
      </c>
      <c r="BB32" s="17">
        <v>265685959.15</v>
      </c>
      <c r="BC32" s="20">
        <f t="shared" si="9"/>
        <v>18</v>
      </c>
      <c r="BD32" s="20">
        <f t="shared" si="10"/>
        <v>38</v>
      </c>
      <c r="BE32" s="53">
        <v>7133</v>
      </c>
      <c r="BF32" s="64">
        <f t="shared" si="0"/>
        <v>0.465393191282</v>
      </c>
      <c r="BG32" s="21">
        <f t="shared" si="1"/>
        <v>53.7835206612</v>
      </c>
      <c r="BH32" s="65">
        <f t="shared" si="2"/>
        <v>0.02915617506879879</v>
      </c>
      <c r="BI32" s="64">
        <f t="shared" si="3"/>
        <v>0.495393191282</v>
      </c>
      <c r="BJ32" s="21">
        <f t="shared" si="4"/>
        <v>134.458801653</v>
      </c>
      <c r="BK32" s="65">
        <f t="shared" si="5"/>
        <v>0.07289043767199696</v>
      </c>
      <c r="BL32" s="64">
        <f t="shared" si="6"/>
        <v>0.545393191282</v>
      </c>
      <c r="BM32" s="21">
        <f t="shared" si="7"/>
        <v>268.917603306</v>
      </c>
      <c r="BN32" s="65">
        <f t="shared" si="8"/>
        <v>0.14578087534399392</v>
      </c>
    </row>
    <row r="33" spans="1:66" ht="12.75">
      <c r="A33" s="17" t="s">
        <v>82</v>
      </c>
      <c r="B33" s="17">
        <v>1716</v>
      </c>
      <c r="C33" s="75">
        <v>42360288</v>
      </c>
      <c r="D33" s="75">
        <v>37557036</v>
      </c>
      <c r="E33" s="75">
        <v>836748</v>
      </c>
      <c r="F33" s="75">
        <v>1859864</v>
      </c>
      <c r="G33" s="75">
        <v>24618788</v>
      </c>
      <c r="H33" s="75">
        <v>15064892</v>
      </c>
      <c r="I33" s="75">
        <v>30668028</v>
      </c>
      <c r="J33" s="75">
        <v>0</v>
      </c>
      <c r="K33" s="75">
        <v>1335784</v>
      </c>
      <c r="L33" s="75">
        <v>502296</v>
      </c>
      <c r="M33" s="75">
        <v>105948</v>
      </c>
      <c r="N33" s="75">
        <v>15796</v>
      </c>
      <c r="O33" s="75">
        <v>24</v>
      </c>
      <c r="P33" s="75">
        <v>0</v>
      </c>
      <c r="Q33" s="75">
        <v>384248</v>
      </c>
      <c r="R33" s="18">
        <v>3565.42102847</v>
      </c>
      <c r="S33" s="18">
        <v>3522.36179982</v>
      </c>
      <c r="T33" s="18">
        <v>1003.12378329</v>
      </c>
      <c r="U33" s="18">
        <v>873.722038569</v>
      </c>
      <c r="V33" s="18">
        <v>21.6413223141</v>
      </c>
      <c r="W33" s="18">
        <v>43.0592286502</v>
      </c>
      <c r="X33" s="18">
        <v>565.170156108</v>
      </c>
      <c r="Y33" s="18">
        <v>345.842332416</v>
      </c>
      <c r="Z33" s="18">
        <v>712.862167127</v>
      </c>
      <c r="AA33" s="18">
        <v>723.250137742</v>
      </c>
      <c r="AB33" s="18">
        <v>862.190909092</v>
      </c>
      <c r="AC33" s="18">
        <v>1585.44104683</v>
      </c>
      <c r="AD33" s="18">
        <v>2588.56483012</v>
      </c>
      <c r="AE33" s="18">
        <v>976.856198349</v>
      </c>
      <c r="AF33" s="18">
        <v>1645.51597796</v>
      </c>
      <c r="AG33" s="19">
        <v>0.284787264994</v>
      </c>
      <c r="AH33" s="19">
        <v>0.205331019028</v>
      </c>
      <c r="AI33" s="19">
        <v>0.244776362592</v>
      </c>
      <c r="AJ33" s="19">
        <v>0.45010738162</v>
      </c>
      <c r="AK33" s="19">
        <v>0.734894646613</v>
      </c>
      <c r="AL33" s="19">
        <v>0.387521213151</v>
      </c>
      <c r="AM33" s="19">
        <v>0.277329886555</v>
      </c>
      <c r="AN33" s="19">
        <v>0.248050055112</v>
      </c>
      <c r="AO33" s="19">
        <v>0.00614398052897</v>
      </c>
      <c r="AP33" s="19">
        <v>0.160452045595</v>
      </c>
      <c r="AQ33" s="19">
        <v>0.0981847839802</v>
      </c>
      <c r="AR33" s="19">
        <v>0.202381869791</v>
      </c>
      <c r="AS33" s="19">
        <v>0.281347918038</v>
      </c>
      <c r="AT33" s="19">
        <v>0.461520803525</v>
      </c>
      <c r="AU33" s="19">
        <v>0.245054379719</v>
      </c>
      <c r="AV33" s="19">
        <v>0.00606978029839</v>
      </c>
      <c r="AW33" s="19">
        <v>0.0120768987187</v>
      </c>
      <c r="AX33" s="19">
        <v>0.158514282491</v>
      </c>
      <c r="AY33" s="19">
        <v>0.0969990162884</v>
      </c>
      <c r="AZ33" s="19">
        <v>0.199937724447</v>
      </c>
      <c r="BA33" s="17">
        <v>72567.0382423</v>
      </c>
      <c r="BB33" s="17">
        <v>155311184.688</v>
      </c>
      <c r="BC33" s="20">
        <f t="shared" si="9"/>
        <v>43</v>
      </c>
      <c r="BD33" s="20">
        <f t="shared" si="10"/>
        <v>6</v>
      </c>
      <c r="BE33" s="53">
        <v>52131</v>
      </c>
      <c r="BF33" s="64">
        <f t="shared" si="0"/>
        <v>0.304787264994</v>
      </c>
      <c r="BG33" s="21">
        <f t="shared" si="1"/>
        <v>20.0624756658</v>
      </c>
      <c r="BH33" s="65">
        <f t="shared" si="2"/>
        <v>0.02326918024098447</v>
      </c>
      <c r="BI33" s="64">
        <f t="shared" si="3"/>
        <v>0.33478726499399997</v>
      </c>
      <c r="BJ33" s="21">
        <f t="shared" si="4"/>
        <v>50.156189164500006</v>
      </c>
      <c r="BK33" s="65">
        <f t="shared" si="5"/>
        <v>0.05817295060246117</v>
      </c>
      <c r="BL33" s="64">
        <f t="shared" si="6"/>
        <v>0.38478726499399996</v>
      </c>
      <c r="BM33" s="21">
        <f t="shared" si="7"/>
        <v>100.31237832900001</v>
      </c>
      <c r="BN33" s="65">
        <f t="shared" si="8"/>
        <v>0.11634590120492234</v>
      </c>
    </row>
    <row r="34" spans="1:66" ht="12.75">
      <c r="A34" s="17" t="s">
        <v>81</v>
      </c>
      <c r="B34" s="17">
        <v>0</v>
      </c>
      <c r="C34" s="75">
        <v>385452</v>
      </c>
      <c r="D34" s="75">
        <v>396176</v>
      </c>
      <c r="E34" s="75">
        <v>116476</v>
      </c>
      <c r="F34" s="75">
        <v>16</v>
      </c>
      <c r="G34" s="75">
        <v>202084</v>
      </c>
      <c r="H34" s="75">
        <v>389180</v>
      </c>
      <c r="I34" s="75">
        <v>475100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18">
        <v>45.0983471075</v>
      </c>
      <c r="S34" s="18">
        <v>45.0979797981</v>
      </c>
      <c r="T34" s="18">
        <v>8.84876033059</v>
      </c>
      <c r="U34" s="18">
        <v>9.09494949497</v>
      </c>
      <c r="V34" s="18">
        <v>2.67392102847</v>
      </c>
      <c r="W34" s="18">
        <v>0.000367309458219</v>
      </c>
      <c r="X34" s="18">
        <v>4.63921028467</v>
      </c>
      <c r="Y34" s="18">
        <v>8.93434343436</v>
      </c>
      <c r="Z34" s="18">
        <v>10.906795225</v>
      </c>
      <c r="AA34" s="18">
        <v>13.5807162535</v>
      </c>
      <c r="AB34" s="18">
        <v>9.09494949497</v>
      </c>
      <c r="AC34" s="18">
        <v>22.6756657484</v>
      </c>
      <c r="AD34" s="18">
        <v>31.524426079</v>
      </c>
      <c r="AE34" s="18">
        <v>13.5739210285</v>
      </c>
      <c r="AF34" s="18">
        <v>27.1542699725</v>
      </c>
      <c r="AG34" s="19">
        <v>0.196211900627</v>
      </c>
      <c r="AH34" s="19">
        <v>0.301138018028</v>
      </c>
      <c r="AI34" s="19">
        <v>0.201670884942</v>
      </c>
      <c r="AJ34" s="19">
        <v>0.50280890297</v>
      </c>
      <c r="AK34" s="19">
        <v>0.699020803597</v>
      </c>
      <c r="AL34" s="19">
        <v>0.280695366457</v>
      </c>
      <c r="AM34" s="19">
        <v>0.300987341102</v>
      </c>
      <c r="AN34" s="19">
        <v>0.201670884942</v>
      </c>
      <c r="AO34" s="19">
        <v>0.0592913704881</v>
      </c>
      <c r="AP34" s="19">
        <v>0.102869580976</v>
      </c>
      <c r="AQ34" s="19">
        <v>0.198109615428</v>
      </c>
      <c r="AR34" s="19">
        <v>0.24184664754</v>
      </c>
      <c r="AS34" s="19">
        <v>0.196210302553</v>
      </c>
      <c r="AT34" s="19">
        <v>0.602112310408</v>
      </c>
      <c r="AU34" s="19">
        <v>0.201669242407</v>
      </c>
      <c r="AV34" s="19">
        <v>0.0592908875817</v>
      </c>
      <c r="AW34" s="19">
        <v>8.14463238184E-06</v>
      </c>
      <c r="AX34" s="19">
        <v>0.102868743141</v>
      </c>
      <c r="AY34" s="19">
        <v>0.198108001898</v>
      </c>
      <c r="AZ34" s="19">
        <v>0.241844677788</v>
      </c>
      <c r="BA34" s="17">
        <v>6938.22802373</v>
      </c>
      <c r="BB34" s="17">
        <v>1964528.5582</v>
      </c>
      <c r="BC34" s="20">
        <f t="shared" si="9"/>
        <v>55</v>
      </c>
      <c r="BD34" s="20">
        <f t="shared" si="10"/>
        <v>2</v>
      </c>
      <c r="BE34" s="54">
        <v>179</v>
      </c>
      <c r="BF34" s="64">
        <f t="shared" si="0"/>
        <v>0.216211900627</v>
      </c>
      <c r="BG34" s="21">
        <f t="shared" si="1"/>
        <v>0.1769752066118</v>
      </c>
      <c r="BH34" s="65">
        <f t="shared" si="2"/>
        <v>0.0194586244497209</v>
      </c>
      <c r="BI34" s="64">
        <f t="shared" si="3"/>
        <v>0.246211900627</v>
      </c>
      <c r="BJ34" s="21">
        <f t="shared" si="4"/>
        <v>0.44243801652950004</v>
      </c>
      <c r="BK34" s="65">
        <f t="shared" si="5"/>
        <v>0.048646561124302254</v>
      </c>
      <c r="BL34" s="64">
        <f t="shared" si="6"/>
        <v>0.296211900627</v>
      </c>
      <c r="BM34" s="21">
        <f t="shared" si="7"/>
        <v>0.8848760330590001</v>
      </c>
      <c r="BN34" s="65">
        <f t="shared" si="8"/>
        <v>0.09729312224860451</v>
      </c>
    </row>
    <row r="35" spans="1:66" ht="12.75">
      <c r="A35" s="17" t="s">
        <v>94</v>
      </c>
      <c r="B35" s="17">
        <v>0</v>
      </c>
      <c r="C35" s="75">
        <v>38593028</v>
      </c>
      <c r="D35" s="75">
        <v>37445320</v>
      </c>
      <c r="E35" s="75">
        <v>163348</v>
      </c>
      <c r="F35" s="75">
        <v>229824</v>
      </c>
      <c r="G35" s="75">
        <v>11840272</v>
      </c>
      <c r="H35" s="75">
        <v>7434464</v>
      </c>
      <c r="I35" s="75">
        <v>17173128</v>
      </c>
      <c r="J35" s="75">
        <v>0</v>
      </c>
      <c r="K35" s="75">
        <v>3890012</v>
      </c>
      <c r="L35" s="75">
        <v>5679816</v>
      </c>
      <c r="M35" s="75">
        <v>269992</v>
      </c>
      <c r="N35" s="75">
        <v>315580</v>
      </c>
      <c r="O35" s="75">
        <v>56116</v>
      </c>
      <c r="P35" s="75">
        <v>2392</v>
      </c>
      <c r="Q35" s="75">
        <v>463260</v>
      </c>
      <c r="R35" s="18">
        <v>2836.46813591</v>
      </c>
      <c r="S35" s="18">
        <v>2823.94738293</v>
      </c>
      <c r="T35" s="18">
        <v>975.276400369</v>
      </c>
      <c r="U35" s="18">
        <v>990.016896237</v>
      </c>
      <c r="V35" s="18">
        <v>9.94811753904</v>
      </c>
      <c r="W35" s="18">
        <v>12.5207529844</v>
      </c>
      <c r="X35" s="18">
        <v>273.10348944</v>
      </c>
      <c r="Y35" s="18">
        <v>170.726721763</v>
      </c>
      <c r="Z35" s="18">
        <v>404.875757576</v>
      </c>
      <c r="AA35" s="18">
        <v>397.990725437</v>
      </c>
      <c r="AB35" s="18">
        <v>859.626262628</v>
      </c>
      <c r="AC35" s="18">
        <v>1257.61698806</v>
      </c>
      <c r="AD35" s="18">
        <v>2232.89338843</v>
      </c>
      <c r="AE35" s="18">
        <v>603.574747476</v>
      </c>
      <c r="AF35" s="18">
        <v>858.654086319</v>
      </c>
      <c r="AG35" s="19">
        <v>0.345359267763</v>
      </c>
      <c r="AH35" s="19">
        <v>0.1409341859</v>
      </c>
      <c r="AI35" s="19">
        <v>0.304405906365</v>
      </c>
      <c r="AJ35" s="19">
        <v>0.445340092265</v>
      </c>
      <c r="AK35" s="19">
        <v>0.790699360029</v>
      </c>
      <c r="AL35" s="19">
        <v>0.436776966344</v>
      </c>
      <c r="AM35" s="19">
        <v>0.213734416981</v>
      </c>
      <c r="AN35" s="19">
        <v>0.350579087352</v>
      </c>
      <c r="AO35" s="19">
        <v>0.00352277014763</v>
      </c>
      <c r="AP35" s="19">
        <v>0.0967098364126</v>
      </c>
      <c r="AQ35" s="19">
        <v>0.0604567644552</v>
      </c>
      <c r="AR35" s="19">
        <v>0.143372273869</v>
      </c>
      <c r="AS35" s="19">
        <v>0.343834781016</v>
      </c>
      <c r="AT35" s="19">
        <v>0.302719454327</v>
      </c>
      <c r="AU35" s="19">
        <v>0.349031559249</v>
      </c>
      <c r="AV35" s="19">
        <v>0.00350721991659</v>
      </c>
      <c r="AW35" s="19">
        <v>0.00441420540774</v>
      </c>
      <c r="AX35" s="19">
        <v>0.0962829393297</v>
      </c>
      <c r="AY35" s="19">
        <v>0.0601898958786</v>
      </c>
      <c r="AZ35" s="19">
        <v>0.142739399202</v>
      </c>
      <c r="BA35" s="17">
        <v>50060.3983972</v>
      </c>
      <c r="BB35" s="17">
        <v>123556251.13</v>
      </c>
      <c r="BC35" s="20">
        <f t="shared" si="9"/>
        <v>32</v>
      </c>
      <c r="BD35" s="20">
        <f t="shared" si="10"/>
        <v>28</v>
      </c>
      <c r="BE35" s="53">
        <v>14001</v>
      </c>
      <c r="BF35" s="64">
        <f t="shared" si="0"/>
        <v>0.36535926776300004</v>
      </c>
      <c r="BG35" s="21">
        <f t="shared" si="1"/>
        <v>19.50552800738</v>
      </c>
      <c r="BH35" s="65">
        <f t="shared" si="2"/>
        <v>0.022690707410158484</v>
      </c>
      <c r="BI35" s="64">
        <f t="shared" si="3"/>
        <v>0.395359267763</v>
      </c>
      <c r="BJ35" s="21">
        <f t="shared" si="4"/>
        <v>48.763820018450005</v>
      </c>
      <c r="BK35" s="65">
        <f t="shared" si="5"/>
        <v>0.05672676852539621</v>
      </c>
      <c r="BL35" s="64">
        <f t="shared" si="6"/>
        <v>0.44535926776300006</v>
      </c>
      <c r="BM35" s="21">
        <f t="shared" si="7"/>
        <v>97.52764003690001</v>
      </c>
      <c r="BN35" s="65">
        <f t="shared" si="8"/>
        <v>0.11345353705079242</v>
      </c>
    </row>
    <row r="36" spans="1:66" ht="12.75">
      <c r="A36" s="17" t="s">
        <v>64</v>
      </c>
      <c r="B36" s="17">
        <v>0</v>
      </c>
      <c r="C36" s="75">
        <v>33364948</v>
      </c>
      <c r="D36" s="75">
        <v>43400652</v>
      </c>
      <c r="E36" s="75">
        <v>1574340</v>
      </c>
      <c r="F36" s="75">
        <v>55320</v>
      </c>
      <c r="G36" s="75">
        <v>18258480</v>
      </c>
      <c r="H36" s="75">
        <v>11224656</v>
      </c>
      <c r="I36" s="75">
        <v>35177704</v>
      </c>
      <c r="J36" s="75">
        <v>0</v>
      </c>
      <c r="K36" s="75">
        <v>5440</v>
      </c>
      <c r="L36" s="75">
        <v>701532</v>
      </c>
      <c r="M36" s="75">
        <v>72792</v>
      </c>
      <c r="N36" s="75">
        <v>0</v>
      </c>
      <c r="O36" s="75">
        <v>0</v>
      </c>
      <c r="P36" s="75">
        <v>0</v>
      </c>
      <c r="Q36" s="75">
        <v>36824</v>
      </c>
      <c r="R36" s="18">
        <v>3302.86244261</v>
      </c>
      <c r="S36" s="18">
        <v>3301.59247016</v>
      </c>
      <c r="T36" s="18">
        <v>766.078696053</v>
      </c>
      <c r="U36" s="18">
        <v>1012.44683196</v>
      </c>
      <c r="V36" s="18">
        <v>37.8129476585</v>
      </c>
      <c r="W36" s="18">
        <v>1.26997245179</v>
      </c>
      <c r="X36" s="18">
        <v>419.157024794</v>
      </c>
      <c r="Y36" s="18">
        <v>257.682644629</v>
      </c>
      <c r="Z36" s="18">
        <v>808.41432507</v>
      </c>
      <c r="AA36" s="18">
        <v>843.710835631</v>
      </c>
      <c r="AB36" s="18">
        <v>996.34187328</v>
      </c>
      <c r="AC36" s="18">
        <v>1840.05270891</v>
      </c>
      <c r="AD36" s="18">
        <v>2606.13140496</v>
      </c>
      <c r="AE36" s="18">
        <v>696.73103765</v>
      </c>
      <c r="AF36" s="18">
        <v>1523.06694215</v>
      </c>
      <c r="AG36" s="19">
        <v>0.232033087965</v>
      </c>
      <c r="AH36" s="19">
        <v>0.255546631892</v>
      </c>
      <c r="AI36" s="19">
        <v>0.301776152655</v>
      </c>
      <c r="AJ36" s="19">
        <v>0.557322784547</v>
      </c>
      <c r="AK36" s="19">
        <v>0.789355872512</v>
      </c>
      <c r="AL36" s="19">
        <v>0.293952444069</v>
      </c>
      <c r="AM36" s="19">
        <v>0.211028782004</v>
      </c>
      <c r="AN36" s="19">
        <v>0.306654089234</v>
      </c>
      <c r="AO36" s="19">
        <v>0.0114529421787</v>
      </c>
      <c r="AP36" s="19">
        <v>0.126956015493</v>
      </c>
      <c r="AQ36" s="19">
        <v>0.0780479865269</v>
      </c>
      <c r="AR36" s="19">
        <v>0.244855878603</v>
      </c>
      <c r="AS36" s="19">
        <v>0.231943869708</v>
      </c>
      <c r="AT36" s="19">
        <v>0.461135444971</v>
      </c>
      <c r="AU36" s="19">
        <v>0.306536178708</v>
      </c>
      <c r="AV36" s="19">
        <v>0.0114485384467</v>
      </c>
      <c r="AW36" s="19">
        <v>0.000384506613236</v>
      </c>
      <c r="AX36" s="19">
        <v>0.126907200066</v>
      </c>
      <c r="AY36" s="19">
        <v>0.0780179765599</v>
      </c>
      <c r="AZ36" s="19">
        <v>0.244761729898</v>
      </c>
      <c r="BA36" s="17">
        <v>62096.1601192</v>
      </c>
      <c r="BB36" s="17">
        <v>143986607.705</v>
      </c>
      <c r="BC36" s="20">
        <f t="shared" si="9"/>
        <v>49</v>
      </c>
      <c r="BD36" s="20">
        <f t="shared" si="10"/>
        <v>7</v>
      </c>
      <c r="BE36" s="53">
        <v>23138</v>
      </c>
      <c r="BF36" s="64">
        <f t="shared" si="0"/>
        <v>0.252033087965</v>
      </c>
      <c r="BG36" s="21">
        <f t="shared" si="1"/>
        <v>15.32157392106</v>
      </c>
      <c r="BH36" s="65">
        <f t="shared" si="2"/>
        <v>0.015377827964432255</v>
      </c>
      <c r="BI36" s="64">
        <f t="shared" si="3"/>
        <v>0.282033087965</v>
      </c>
      <c r="BJ36" s="21">
        <f t="shared" si="4"/>
        <v>38.303934802650005</v>
      </c>
      <c r="BK36" s="65">
        <f t="shared" si="5"/>
        <v>0.03844456991108064</v>
      </c>
      <c r="BL36" s="64">
        <f t="shared" si="6"/>
        <v>0.332033087965</v>
      </c>
      <c r="BM36" s="21">
        <f t="shared" si="7"/>
        <v>76.60786960530001</v>
      </c>
      <c r="BN36" s="65">
        <f t="shared" si="8"/>
        <v>0.07688913982216128</v>
      </c>
    </row>
    <row r="37" spans="1:66" ht="12.75">
      <c r="A37" s="17" t="s">
        <v>103</v>
      </c>
      <c r="B37" s="17">
        <v>264</v>
      </c>
      <c r="C37" s="75">
        <v>60702644</v>
      </c>
      <c r="D37" s="75">
        <v>24300224</v>
      </c>
      <c r="E37" s="75">
        <v>238020</v>
      </c>
      <c r="F37" s="75">
        <v>225796</v>
      </c>
      <c r="G37" s="75">
        <v>5935088</v>
      </c>
      <c r="H37" s="75">
        <v>5726912</v>
      </c>
      <c r="I37" s="75">
        <v>10606392</v>
      </c>
      <c r="J37" s="75">
        <v>0</v>
      </c>
      <c r="K37" s="75">
        <v>736032</v>
      </c>
      <c r="L37" s="75">
        <v>1555940</v>
      </c>
      <c r="M37" s="75">
        <v>256464</v>
      </c>
      <c r="N37" s="75">
        <v>370312</v>
      </c>
      <c r="O37" s="75">
        <v>0</v>
      </c>
      <c r="P37" s="75">
        <v>6132</v>
      </c>
      <c r="Q37" s="75">
        <v>64780</v>
      </c>
      <c r="R37" s="18">
        <v>2541.89017448</v>
      </c>
      <c r="S37" s="18">
        <v>2528.20541782</v>
      </c>
      <c r="T37" s="18">
        <v>1410.4379247</v>
      </c>
      <c r="U37" s="18">
        <v>593.575849404</v>
      </c>
      <c r="V37" s="18">
        <v>11.3517906336</v>
      </c>
      <c r="W37" s="18">
        <v>13.6847566575</v>
      </c>
      <c r="X37" s="18">
        <v>136.25087236</v>
      </c>
      <c r="Y37" s="18">
        <v>131.612580349</v>
      </c>
      <c r="Z37" s="18">
        <v>244.976400368</v>
      </c>
      <c r="AA37" s="18">
        <v>248.953443527</v>
      </c>
      <c r="AB37" s="18">
        <v>557.856382003</v>
      </c>
      <c r="AC37" s="18">
        <v>806.809825529</v>
      </c>
      <c r="AD37" s="18">
        <v>2217.24775023</v>
      </c>
      <c r="AE37" s="18">
        <v>324.642424243</v>
      </c>
      <c r="AF37" s="18">
        <v>524.191643711</v>
      </c>
      <c r="AG37" s="19">
        <v>0.557881062497</v>
      </c>
      <c r="AH37" s="19">
        <v>0.098470417701</v>
      </c>
      <c r="AI37" s="19">
        <v>0.220653107564</v>
      </c>
      <c r="AJ37" s="19">
        <v>0.319123525265</v>
      </c>
      <c r="AK37" s="19">
        <v>0.877004587763</v>
      </c>
      <c r="AL37" s="19">
        <v>0.636121030929</v>
      </c>
      <c r="AM37" s="19">
        <v>0.128408246401</v>
      </c>
      <c r="AN37" s="19">
        <v>0.234781495689</v>
      </c>
      <c r="AO37" s="19">
        <v>0.00449005866122</v>
      </c>
      <c r="AP37" s="19">
        <v>0.0538923267073</v>
      </c>
      <c r="AQ37" s="19">
        <v>0.0520577083735</v>
      </c>
      <c r="AR37" s="19">
        <v>0.0968973480719</v>
      </c>
      <c r="AS37" s="19">
        <v>0.554877602056</v>
      </c>
      <c r="AT37" s="19">
        <v>0.206221200654</v>
      </c>
      <c r="AU37" s="19">
        <v>0.233517504165</v>
      </c>
      <c r="AV37" s="19">
        <v>0.00446588556328</v>
      </c>
      <c r="AW37" s="19">
        <v>0.00538369312527</v>
      </c>
      <c r="AX37" s="19">
        <v>0.0536021869585</v>
      </c>
      <c r="AY37" s="19">
        <v>0.0517774456468</v>
      </c>
      <c r="AZ37" s="19">
        <v>0.0963756824853</v>
      </c>
      <c r="BA37" s="17">
        <v>51965.5669524</v>
      </c>
      <c r="BB37" s="17">
        <v>110725064.5</v>
      </c>
      <c r="BC37" s="20">
        <f t="shared" si="9"/>
        <v>8</v>
      </c>
      <c r="BD37" s="20">
        <f t="shared" si="10"/>
        <v>44</v>
      </c>
      <c r="BE37" s="53">
        <v>19155</v>
      </c>
      <c r="BF37" s="64">
        <f t="shared" si="0"/>
        <v>0.577881062497</v>
      </c>
      <c r="BG37" s="21">
        <f t="shared" si="1"/>
        <v>28.208758493999998</v>
      </c>
      <c r="BH37" s="65">
        <f t="shared" si="2"/>
        <v>0.050566345396490055</v>
      </c>
      <c r="BI37" s="64">
        <f t="shared" si="3"/>
        <v>0.607881062497</v>
      </c>
      <c r="BJ37" s="21">
        <f t="shared" si="4"/>
        <v>70.521896235</v>
      </c>
      <c r="BK37" s="65">
        <f t="shared" si="5"/>
        <v>0.12641586349122516</v>
      </c>
      <c r="BL37" s="64">
        <f t="shared" si="6"/>
        <v>0.657881062497</v>
      </c>
      <c r="BM37" s="21">
        <f t="shared" si="7"/>
        <v>141.04379247</v>
      </c>
      <c r="BN37" s="65">
        <f t="shared" si="8"/>
        <v>0.2528317269824503</v>
      </c>
    </row>
    <row r="38" spans="1:66" ht="12.75">
      <c r="A38" s="17" t="s">
        <v>107</v>
      </c>
      <c r="B38" s="17">
        <v>0</v>
      </c>
      <c r="C38" s="75">
        <v>24653876</v>
      </c>
      <c r="D38" s="75">
        <v>38449504</v>
      </c>
      <c r="E38" s="75">
        <v>226824</v>
      </c>
      <c r="F38" s="75">
        <v>425752</v>
      </c>
      <c r="G38" s="75">
        <v>14832224</v>
      </c>
      <c r="H38" s="75">
        <v>10431664</v>
      </c>
      <c r="I38" s="75">
        <v>26940396</v>
      </c>
      <c r="J38" s="75">
        <v>0</v>
      </c>
      <c r="K38" s="75">
        <v>1428</v>
      </c>
      <c r="L38" s="75">
        <v>587192</v>
      </c>
      <c r="M38" s="75">
        <v>79832</v>
      </c>
      <c r="N38" s="75">
        <v>0</v>
      </c>
      <c r="O38" s="75">
        <v>324</v>
      </c>
      <c r="P38" s="75">
        <v>0</v>
      </c>
      <c r="Q38" s="75">
        <v>10400</v>
      </c>
      <c r="R38" s="18">
        <v>2677.67254362</v>
      </c>
      <c r="S38" s="18">
        <v>2667.89862259</v>
      </c>
      <c r="T38" s="18">
        <v>566.007897154</v>
      </c>
      <c r="U38" s="18">
        <v>896.159228652</v>
      </c>
      <c r="V38" s="18">
        <v>7.03985307623</v>
      </c>
      <c r="W38" s="18">
        <v>9.77392102848</v>
      </c>
      <c r="X38" s="18">
        <v>340.508448118</v>
      </c>
      <c r="Y38" s="18">
        <v>239.47805326</v>
      </c>
      <c r="Z38" s="18">
        <v>618.705142334</v>
      </c>
      <c r="AA38" s="18">
        <v>623.67355372</v>
      </c>
      <c r="AB38" s="18">
        <v>882.67915519</v>
      </c>
      <c r="AC38" s="18">
        <v>1506.35270891</v>
      </c>
      <c r="AD38" s="18">
        <v>2072.36060606</v>
      </c>
      <c r="AE38" s="18">
        <v>605.311937558</v>
      </c>
      <c r="AF38" s="18">
        <v>1205.73149679</v>
      </c>
      <c r="AG38" s="19">
        <v>0.212154949353</v>
      </c>
      <c r="AH38" s="19">
        <v>0.23376958496</v>
      </c>
      <c r="AI38" s="19">
        <v>0.330851835116</v>
      </c>
      <c r="AJ38" s="19">
        <v>0.564621420077</v>
      </c>
      <c r="AK38" s="19">
        <v>0.776776369429</v>
      </c>
      <c r="AL38" s="19">
        <v>0.273122300963</v>
      </c>
      <c r="AM38" s="19">
        <v>0.226887158467</v>
      </c>
      <c r="AN38" s="19">
        <v>0.335904528404</v>
      </c>
      <c r="AO38" s="19">
        <v>0.00263872585585</v>
      </c>
      <c r="AP38" s="19">
        <v>0.127631704306</v>
      </c>
      <c r="AQ38" s="19">
        <v>0.0897628010421</v>
      </c>
      <c r="AR38" s="19">
        <v>0.231907291039</v>
      </c>
      <c r="AS38" s="19">
        <v>0.211380550808</v>
      </c>
      <c r="AT38" s="19">
        <v>0.450290869083</v>
      </c>
      <c r="AU38" s="19">
        <v>0.334678424659</v>
      </c>
      <c r="AV38" s="19">
        <v>0.00262909409629</v>
      </c>
      <c r="AW38" s="19">
        <v>0.00365015545002</v>
      </c>
      <c r="AX38" s="19">
        <v>0.127165828745</v>
      </c>
      <c r="AY38" s="19">
        <v>0.0894351528646</v>
      </c>
      <c r="AZ38" s="19">
        <v>0.231060793377</v>
      </c>
      <c r="BA38" s="17">
        <v>48211.027385</v>
      </c>
      <c r="BB38" s="17">
        <v>116639313.276</v>
      </c>
      <c r="BC38" s="20">
        <f t="shared" si="9"/>
        <v>51</v>
      </c>
      <c r="BD38" s="20">
        <f t="shared" si="10"/>
        <v>11</v>
      </c>
      <c r="BE38" s="53">
        <v>3460</v>
      </c>
      <c r="BF38" s="64">
        <f aca="true" t="shared" si="11" ref="BF38:BF64">BF$2+$AG38</f>
        <v>0.232154949353</v>
      </c>
      <c r="BG38" s="21">
        <f aca="true" t="shared" si="12" ref="BG38:BG64">(+BF$2)*$T38</f>
        <v>11.320157943080002</v>
      </c>
      <c r="BH38" s="65">
        <f aca="true" t="shared" si="13" ref="BH38:BH64">BG38/$AB38</f>
        <v>0.012824770899504583</v>
      </c>
      <c r="BI38" s="64">
        <f aca="true" t="shared" si="14" ref="BI38:BI64">BI$2+$AG38</f>
        <v>0.262154949353</v>
      </c>
      <c r="BJ38" s="21">
        <f aca="true" t="shared" si="15" ref="BJ38:BJ64">(+BI$2)*$T38</f>
        <v>28.300394857700002</v>
      </c>
      <c r="BK38" s="65">
        <f aca="true" t="shared" si="16" ref="BK38:BK64">BJ38/$AB38</f>
        <v>0.03206192724876146</v>
      </c>
      <c r="BL38" s="64">
        <f aca="true" t="shared" si="17" ref="BL38:BL64">BL$2+$AG38</f>
        <v>0.31215494935300003</v>
      </c>
      <c r="BM38" s="21">
        <f aca="true" t="shared" si="18" ref="BM38:BM64">(+BL$2)*$T38</f>
        <v>56.600789715400005</v>
      </c>
      <c r="BN38" s="65">
        <f aca="true" t="shared" si="19" ref="BN38:BN64">BM38/$AB38</f>
        <v>0.06412385449752292</v>
      </c>
    </row>
    <row r="39" spans="1:66" ht="12.75">
      <c r="A39" s="17" t="s">
        <v>57</v>
      </c>
      <c r="B39" s="17">
        <v>0</v>
      </c>
      <c r="C39" s="75">
        <v>72023236</v>
      </c>
      <c r="D39" s="75">
        <v>71545776</v>
      </c>
      <c r="E39" s="75">
        <v>1801232</v>
      </c>
      <c r="F39" s="75">
        <v>923824</v>
      </c>
      <c r="G39" s="75">
        <v>20406508</v>
      </c>
      <c r="H39" s="75">
        <v>11320912</v>
      </c>
      <c r="I39" s="75">
        <v>36979404</v>
      </c>
      <c r="J39" s="75">
        <v>0</v>
      </c>
      <c r="K39" s="75">
        <v>2440552</v>
      </c>
      <c r="L39" s="75">
        <v>5964464</v>
      </c>
      <c r="M39" s="75">
        <v>436184</v>
      </c>
      <c r="N39" s="75">
        <v>830300</v>
      </c>
      <c r="O39" s="75">
        <v>7808</v>
      </c>
      <c r="P39" s="75">
        <v>20704</v>
      </c>
      <c r="Q39" s="75">
        <v>129576</v>
      </c>
      <c r="R39" s="18">
        <v>5161.3976125</v>
      </c>
      <c r="S39" s="18">
        <v>5121.12846649</v>
      </c>
      <c r="T39" s="18">
        <v>1709.4533517</v>
      </c>
      <c r="U39" s="18">
        <v>1779.3902663</v>
      </c>
      <c r="V39" s="18">
        <v>51.3640036732</v>
      </c>
      <c r="W39" s="18">
        <v>40.2691460056</v>
      </c>
      <c r="X39" s="18">
        <v>468.648209367</v>
      </c>
      <c r="Y39" s="18">
        <v>260.367676768</v>
      </c>
      <c r="Z39" s="18">
        <v>851.904958679</v>
      </c>
      <c r="AA39" s="18">
        <v>890.28089991</v>
      </c>
      <c r="AB39" s="18">
        <v>1642.46501378</v>
      </c>
      <c r="AC39" s="18">
        <v>2532.74591369</v>
      </c>
      <c r="AD39" s="18">
        <v>4242.19926539</v>
      </c>
      <c r="AE39" s="18">
        <v>919.198347109</v>
      </c>
      <c r="AF39" s="18">
        <v>1632.28484849</v>
      </c>
      <c r="AG39" s="19">
        <v>0.333804036139</v>
      </c>
      <c r="AH39" s="19">
        <v>0.17384467227</v>
      </c>
      <c r="AI39" s="19">
        <v>0.320723259439</v>
      </c>
      <c r="AJ39" s="19">
        <v>0.494567931709</v>
      </c>
      <c r="AK39" s="19">
        <v>0.828371967848</v>
      </c>
      <c r="AL39" s="19">
        <v>0.402963945058</v>
      </c>
      <c r="AM39" s="19">
        <v>0.179491366624</v>
      </c>
      <c r="AN39" s="19">
        <v>0.34746057982</v>
      </c>
      <c r="AO39" s="19">
        <v>0.0100298213586</v>
      </c>
      <c r="AP39" s="19">
        <v>0.091512683666</v>
      </c>
      <c r="AQ39" s="19">
        <v>0.0508418561401</v>
      </c>
      <c r="AR39" s="19">
        <v>0.166351022876</v>
      </c>
      <c r="AS39" s="19">
        <v>0.331199702104</v>
      </c>
      <c r="AT39" s="19">
        <v>0.316248615401</v>
      </c>
      <c r="AU39" s="19">
        <v>0.344749697639</v>
      </c>
      <c r="AV39" s="19">
        <v>0.00995156884422</v>
      </c>
      <c r="AW39" s="19">
        <v>0.00780198485543</v>
      </c>
      <c r="AX39" s="19">
        <v>0.090798703094</v>
      </c>
      <c r="AY39" s="19">
        <v>0.0504451887484</v>
      </c>
      <c r="AZ39" s="19">
        <v>0.165053154715</v>
      </c>
      <c r="BA39" s="17">
        <v>72150.4063338</v>
      </c>
      <c r="BB39" s="17">
        <v>224830721.376</v>
      </c>
      <c r="BC39" s="20">
        <f aca="true" t="shared" si="20" ref="BC39:BC64">RANK(AS39,$AS$6:$AS$64,)</f>
        <v>35</v>
      </c>
      <c r="BD39" s="20">
        <f aca="true" t="shared" si="21" ref="BD39:BD64">RANK(AT39,AT$6:AT$64,)</f>
        <v>27</v>
      </c>
      <c r="BE39" s="53">
        <v>15946</v>
      </c>
      <c r="BF39" s="64">
        <f t="shared" si="11"/>
        <v>0.353804036139</v>
      </c>
      <c r="BG39" s="21">
        <f t="shared" si="12"/>
        <v>34.189067034</v>
      </c>
      <c r="BH39" s="65">
        <f t="shared" si="13"/>
        <v>0.020815704899136107</v>
      </c>
      <c r="BI39" s="64">
        <f t="shared" si="14"/>
        <v>0.383804036139</v>
      </c>
      <c r="BJ39" s="21">
        <f t="shared" si="15"/>
        <v>85.47266758500001</v>
      </c>
      <c r="BK39" s="65">
        <f t="shared" si="16"/>
        <v>0.05203926224784028</v>
      </c>
      <c r="BL39" s="64">
        <f t="shared" si="17"/>
        <v>0.433804036139</v>
      </c>
      <c r="BM39" s="21">
        <f t="shared" si="18"/>
        <v>170.94533517000002</v>
      </c>
      <c r="BN39" s="65">
        <f t="shared" si="19"/>
        <v>0.10407852449568056</v>
      </c>
    </row>
    <row r="40" spans="1:66" ht="12.75">
      <c r="A40" s="17" t="s">
        <v>98</v>
      </c>
      <c r="B40" s="17">
        <v>248</v>
      </c>
      <c r="C40" s="75">
        <v>135698728</v>
      </c>
      <c r="D40" s="75">
        <v>35273144</v>
      </c>
      <c r="E40" s="75">
        <v>285388</v>
      </c>
      <c r="F40" s="75">
        <v>1482456</v>
      </c>
      <c r="G40" s="75">
        <v>4236724</v>
      </c>
      <c r="H40" s="75">
        <v>3729808</v>
      </c>
      <c r="I40" s="75">
        <v>7252968</v>
      </c>
      <c r="J40" s="75">
        <v>0</v>
      </c>
      <c r="K40" s="75">
        <v>6824976</v>
      </c>
      <c r="L40" s="75">
        <v>6261280</v>
      </c>
      <c r="M40" s="75">
        <v>466752</v>
      </c>
      <c r="N40" s="75">
        <v>412464</v>
      </c>
      <c r="O40" s="75">
        <v>75320</v>
      </c>
      <c r="P40" s="75">
        <v>14392</v>
      </c>
      <c r="Q40" s="75">
        <v>322536</v>
      </c>
      <c r="R40" s="18">
        <v>4645.01689624</v>
      </c>
      <c r="S40" s="18">
        <v>4601.51551883</v>
      </c>
      <c r="T40" s="18">
        <v>3271.89403123</v>
      </c>
      <c r="U40" s="18">
        <v>953.499173555</v>
      </c>
      <c r="V40" s="18">
        <v>17.2667584941</v>
      </c>
      <c r="W40" s="18">
        <v>43.5013774105</v>
      </c>
      <c r="X40" s="18">
        <v>98.9909090911</v>
      </c>
      <c r="Y40" s="18">
        <v>85.9550045915</v>
      </c>
      <c r="Z40" s="18">
        <v>173.909641874</v>
      </c>
      <c r="AA40" s="18">
        <v>173.056841139</v>
      </c>
      <c r="AB40" s="18">
        <v>809.75996327</v>
      </c>
      <c r="AC40" s="18">
        <v>982.816804409</v>
      </c>
      <c r="AD40" s="18">
        <v>4254.71083564</v>
      </c>
      <c r="AE40" s="18">
        <v>390.306060607</v>
      </c>
      <c r="AF40" s="18">
        <v>376.12231405</v>
      </c>
      <c r="AG40" s="19">
        <v>0.711047049138</v>
      </c>
      <c r="AH40" s="19">
        <v>0.0376086618486</v>
      </c>
      <c r="AI40" s="19">
        <v>0.1759767972</v>
      </c>
      <c r="AJ40" s="19">
        <v>0.213585459049</v>
      </c>
      <c r="AK40" s="19">
        <v>0.924632508186</v>
      </c>
      <c r="AL40" s="19">
        <v>0.769005029395</v>
      </c>
      <c r="AM40" s="19">
        <v>0.0848211983659</v>
      </c>
      <c r="AN40" s="19">
        <v>0.207214160129</v>
      </c>
      <c r="AO40" s="19">
        <v>0.0037524068806</v>
      </c>
      <c r="AP40" s="19">
        <v>0.0215126752666</v>
      </c>
      <c r="AQ40" s="19">
        <v>0.0186797163325</v>
      </c>
      <c r="AR40" s="19">
        <v>0.0377939922536</v>
      </c>
      <c r="AS40" s="19">
        <v>0.704387971952</v>
      </c>
      <c r="AT40" s="19">
        <v>0.0809732929829</v>
      </c>
      <c r="AU40" s="19">
        <v>0.205273564091</v>
      </c>
      <c r="AV40" s="19">
        <v>0.0037172649486</v>
      </c>
      <c r="AW40" s="19">
        <v>0.00936517097402</v>
      </c>
      <c r="AX40" s="19">
        <v>0.0213112053847</v>
      </c>
      <c r="AY40" s="19">
        <v>0.0185047775953</v>
      </c>
      <c r="AZ40" s="19">
        <v>0.0374400450544</v>
      </c>
      <c r="BA40" s="17">
        <v>74675.6095312</v>
      </c>
      <c r="BB40" s="17">
        <v>202337518.106</v>
      </c>
      <c r="BC40" s="20">
        <f t="shared" si="20"/>
        <v>4</v>
      </c>
      <c r="BD40" s="20">
        <f t="shared" si="21"/>
        <v>55</v>
      </c>
      <c r="BE40" s="53">
        <v>3320</v>
      </c>
      <c r="BF40" s="64">
        <f t="shared" si="11"/>
        <v>0.731047049138</v>
      </c>
      <c r="BG40" s="21">
        <f t="shared" si="12"/>
        <v>65.4378806246</v>
      </c>
      <c r="BH40" s="65">
        <f t="shared" si="13"/>
        <v>0.08081145474313961</v>
      </c>
      <c r="BI40" s="64">
        <f t="shared" si="14"/>
        <v>0.761047049138</v>
      </c>
      <c r="BJ40" s="21">
        <f t="shared" si="15"/>
        <v>163.59470156150002</v>
      </c>
      <c r="BK40" s="65">
        <f t="shared" si="16"/>
        <v>0.20202863685784905</v>
      </c>
      <c r="BL40" s="64">
        <f t="shared" si="17"/>
        <v>0.811047049138</v>
      </c>
      <c r="BM40" s="21">
        <f t="shared" si="18"/>
        <v>327.18940312300003</v>
      </c>
      <c r="BN40" s="65">
        <f t="shared" si="19"/>
        <v>0.4040572737156981</v>
      </c>
    </row>
    <row r="41" spans="1:66" ht="12.75">
      <c r="A41" s="17" t="s">
        <v>88</v>
      </c>
      <c r="B41" s="17">
        <v>0</v>
      </c>
      <c r="C41" s="75">
        <v>3218344</v>
      </c>
      <c r="D41" s="75">
        <v>4987120</v>
      </c>
      <c r="E41" s="75">
        <v>563656</v>
      </c>
      <c r="F41" s="75">
        <v>86984</v>
      </c>
      <c r="G41" s="75">
        <v>1777976</v>
      </c>
      <c r="H41" s="75">
        <v>1370788</v>
      </c>
      <c r="I41" s="75">
        <v>3491040</v>
      </c>
      <c r="J41" s="75">
        <v>0</v>
      </c>
      <c r="K41" s="75">
        <v>116500</v>
      </c>
      <c r="L41" s="75">
        <v>679008</v>
      </c>
      <c r="M41" s="75">
        <v>51604</v>
      </c>
      <c r="N41" s="75">
        <v>0</v>
      </c>
      <c r="O41" s="75">
        <v>10832</v>
      </c>
      <c r="P41" s="75">
        <v>76</v>
      </c>
      <c r="Q41" s="75">
        <v>45404</v>
      </c>
      <c r="R41" s="18">
        <v>376.476859505</v>
      </c>
      <c r="S41" s="18">
        <v>374.479981635</v>
      </c>
      <c r="T41" s="18">
        <v>76.5574839303</v>
      </c>
      <c r="U41" s="18">
        <v>130.076400368</v>
      </c>
      <c r="V41" s="18">
        <v>14.124426079</v>
      </c>
      <c r="W41" s="18">
        <v>1.99687786961</v>
      </c>
      <c r="X41" s="18">
        <v>41.0653810836</v>
      </c>
      <c r="Y41" s="18">
        <v>31.4707070708</v>
      </c>
      <c r="Z41" s="18">
        <v>81.1855831039</v>
      </c>
      <c r="AA41" s="18">
        <v>93.0830119377</v>
      </c>
      <c r="AB41" s="18">
        <v>114.48852158</v>
      </c>
      <c r="AC41" s="18">
        <v>207.571533517</v>
      </c>
      <c r="AD41" s="18">
        <v>284.129017448</v>
      </c>
      <c r="AE41" s="18">
        <v>92.3478420571</v>
      </c>
      <c r="AF41" s="18">
        <v>167.846097337</v>
      </c>
      <c r="AG41" s="19">
        <v>0.20443678617</v>
      </c>
      <c r="AH41" s="19">
        <v>0.248566055604</v>
      </c>
      <c r="AI41" s="19">
        <v>0.305726680181</v>
      </c>
      <c r="AJ41" s="19">
        <v>0.554292735785</v>
      </c>
      <c r="AK41" s="19">
        <v>0.758729521955</v>
      </c>
      <c r="AL41" s="19">
        <v>0.26944619954</v>
      </c>
      <c r="AM41" s="19">
        <v>0.246602880223</v>
      </c>
      <c r="AN41" s="19">
        <v>0.347352079541</v>
      </c>
      <c r="AO41" s="19">
        <v>0.037717439574</v>
      </c>
      <c r="AP41" s="19">
        <v>0.10965974978</v>
      </c>
      <c r="AQ41" s="19">
        <v>0.0840384229174</v>
      </c>
      <c r="AR41" s="19">
        <v>0.216795522018</v>
      </c>
      <c r="AS41" s="19">
        <v>0.203352429233</v>
      </c>
      <c r="AT41" s="19">
        <v>0.445833769327</v>
      </c>
      <c r="AU41" s="19">
        <v>0.345509682955</v>
      </c>
      <c r="AV41" s="19">
        <v>0.0375173818056</v>
      </c>
      <c r="AW41" s="19">
        <v>0.00530411848483</v>
      </c>
      <c r="AX41" s="19">
        <v>0.109078101474</v>
      </c>
      <c r="AY41" s="19">
        <v>0.083592673165</v>
      </c>
      <c r="AZ41" s="19">
        <v>0.215645612882</v>
      </c>
      <c r="BA41" s="17">
        <v>17493.0103005</v>
      </c>
      <c r="BB41" s="17">
        <v>16399274.1431</v>
      </c>
      <c r="BC41" s="20">
        <f t="shared" si="20"/>
        <v>53</v>
      </c>
      <c r="BD41" s="20">
        <f t="shared" si="21"/>
        <v>12</v>
      </c>
      <c r="BE41" s="53">
        <v>2167</v>
      </c>
      <c r="BF41" s="64">
        <f t="shared" si="11"/>
        <v>0.22443678616999999</v>
      </c>
      <c r="BG41" s="21">
        <f t="shared" si="12"/>
        <v>1.531149678606</v>
      </c>
      <c r="BH41" s="65">
        <f t="shared" si="13"/>
        <v>0.013373826978245096</v>
      </c>
      <c r="BI41" s="64">
        <f t="shared" si="14"/>
        <v>0.25443678617</v>
      </c>
      <c r="BJ41" s="21">
        <f t="shared" si="15"/>
        <v>3.827874196515</v>
      </c>
      <c r="BK41" s="65">
        <f t="shared" si="16"/>
        <v>0.03343456744561274</v>
      </c>
      <c r="BL41" s="64">
        <f t="shared" si="17"/>
        <v>0.30443678617000003</v>
      </c>
      <c r="BM41" s="21">
        <f t="shared" si="18"/>
        <v>7.65574839303</v>
      </c>
      <c r="BN41" s="65">
        <f t="shared" si="19"/>
        <v>0.06686913489122548</v>
      </c>
    </row>
    <row r="42" spans="1:66" ht="12.75">
      <c r="A42" s="17" t="s">
        <v>75</v>
      </c>
      <c r="B42" s="17">
        <v>1120</v>
      </c>
      <c r="C42" s="75">
        <v>124516168</v>
      </c>
      <c r="D42" s="75">
        <v>96357240</v>
      </c>
      <c r="E42" s="75">
        <v>733336</v>
      </c>
      <c r="F42" s="75">
        <v>872316</v>
      </c>
      <c r="G42" s="75">
        <v>27093992</v>
      </c>
      <c r="H42" s="75">
        <v>19124868</v>
      </c>
      <c r="I42" s="75">
        <v>36971652</v>
      </c>
      <c r="J42" s="75">
        <v>160</v>
      </c>
      <c r="K42" s="75">
        <v>12187280</v>
      </c>
      <c r="L42" s="75">
        <v>7754040</v>
      </c>
      <c r="M42" s="75">
        <v>188204</v>
      </c>
      <c r="N42" s="75">
        <v>414948</v>
      </c>
      <c r="O42" s="75">
        <v>12872</v>
      </c>
      <c r="P42" s="75">
        <v>26264</v>
      </c>
      <c r="Q42" s="75">
        <v>95428</v>
      </c>
      <c r="R42" s="18">
        <v>7491.93314969</v>
      </c>
      <c r="S42" s="18">
        <v>7462.38163454</v>
      </c>
      <c r="T42" s="18">
        <v>3138.27933885</v>
      </c>
      <c r="U42" s="18">
        <v>2390.06611571</v>
      </c>
      <c r="V42" s="18">
        <v>21.155647383</v>
      </c>
      <c r="W42" s="18">
        <v>29.5515151516</v>
      </c>
      <c r="X42" s="18">
        <v>622.287970616</v>
      </c>
      <c r="Y42" s="18">
        <v>439.64949495</v>
      </c>
      <c r="Z42" s="18">
        <v>850.943067035</v>
      </c>
      <c r="AA42" s="18">
        <v>865.587419653</v>
      </c>
      <c r="AB42" s="18">
        <v>2212.05785124</v>
      </c>
      <c r="AC42" s="18">
        <v>3077.6452709</v>
      </c>
      <c r="AD42" s="18">
        <v>6215.92460974</v>
      </c>
      <c r="AE42" s="18">
        <v>1276.00853995</v>
      </c>
      <c r="AF42" s="18">
        <v>1934.03617999</v>
      </c>
      <c r="AG42" s="19">
        <v>0.420546615349</v>
      </c>
      <c r="AH42" s="19">
        <v>0.115993453839</v>
      </c>
      <c r="AI42" s="19">
        <v>0.296427864397</v>
      </c>
      <c r="AJ42" s="19">
        <v>0.412421318236</v>
      </c>
      <c r="AK42" s="19">
        <v>0.832967933585</v>
      </c>
      <c r="AL42" s="19">
        <v>0.504877316872</v>
      </c>
      <c r="AM42" s="19">
        <v>0.170992131258</v>
      </c>
      <c r="AN42" s="19">
        <v>0.320281946536</v>
      </c>
      <c r="AO42" s="19">
        <v>0.00283497258905</v>
      </c>
      <c r="AP42" s="19">
        <v>0.0833899954588</v>
      </c>
      <c r="AQ42" s="19">
        <v>0.0589154396654</v>
      </c>
      <c r="AR42" s="19">
        <v>0.114031030401</v>
      </c>
      <c r="AS42" s="19">
        <v>0.418887792529</v>
      </c>
      <c r="AT42" s="19">
        <v>0.258149150739</v>
      </c>
      <c r="AU42" s="19">
        <v>0.319018612146</v>
      </c>
      <c r="AV42" s="19">
        <v>0.00282379019677</v>
      </c>
      <c r="AW42" s="19">
        <v>0.00394444458608</v>
      </c>
      <c r="AX42" s="19">
        <v>0.0830610682427</v>
      </c>
      <c r="AY42" s="19">
        <v>0.0586830509784</v>
      </c>
      <c r="AZ42" s="19">
        <v>0.113581241321</v>
      </c>
      <c r="BA42" s="17">
        <v>111235.413065</v>
      </c>
      <c r="BB42" s="17">
        <v>326349384.006</v>
      </c>
      <c r="BC42" s="20">
        <f t="shared" si="20"/>
        <v>21</v>
      </c>
      <c r="BD42" s="20">
        <f t="shared" si="21"/>
        <v>34</v>
      </c>
      <c r="BE42" s="53">
        <v>32718</v>
      </c>
      <c r="BF42" s="64">
        <f t="shared" si="11"/>
        <v>0.440546615349</v>
      </c>
      <c r="BG42" s="21">
        <f t="shared" si="12"/>
        <v>62.765586777</v>
      </c>
      <c r="BH42" s="65">
        <f t="shared" si="13"/>
        <v>0.028374297146801956</v>
      </c>
      <c r="BI42" s="64">
        <f t="shared" si="14"/>
        <v>0.470546615349</v>
      </c>
      <c r="BJ42" s="21">
        <f t="shared" si="15"/>
        <v>156.9139669425</v>
      </c>
      <c r="BK42" s="65">
        <f t="shared" si="16"/>
        <v>0.07093574286700488</v>
      </c>
      <c r="BL42" s="64">
        <f t="shared" si="17"/>
        <v>0.520546615349</v>
      </c>
      <c r="BM42" s="21">
        <f t="shared" si="18"/>
        <v>313.827933885</v>
      </c>
      <c r="BN42" s="65">
        <f t="shared" si="19"/>
        <v>0.14187148573400976</v>
      </c>
    </row>
    <row r="43" spans="1:66" ht="12.75">
      <c r="A43" s="17" t="s">
        <v>69</v>
      </c>
      <c r="B43" s="17">
        <v>0</v>
      </c>
      <c r="C43" s="75">
        <v>2312844</v>
      </c>
      <c r="D43" s="75">
        <v>5721140</v>
      </c>
      <c r="E43" s="75">
        <v>40880</v>
      </c>
      <c r="F43" s="75">
        <v>61712</v>
      </c>
      <c r="G43" s="75">
        <v>3123264</v>
      </c>
      <c r="H43" s="75">
        <v>1688896</v>
      </c>
      <c r="I43" s="75">
        <v>8710096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18">
        <v>497.218365474</v>
      </c>
      <c r="S43" s="18">
        <v>495.801652893</v>
      </c>
      <c r="T43" s="18">
        <v>53.0955922866</v>
      </c>
      <c r="U43" s="18">
        <v>131.339302112</v>
      </c>
      <c r="V43" s="18">
        <v>0.93847566575</v>
      </c>
      <c r="W43" s="18">
        <v>1.41671258035</v>
      </c>
      <c r="X43" s="18">
        <v>71.7002754822</v>
      </c>
      <c r="Y43" s="18">
        <v>38.7717171718</v>
      </c>
      <c r="Z43" s="18">
        <v>199.956290175</v>
      </c>
      <c r="AA43" s="18">
        <v>200.894765841</v>
      </c>
      <c r="AB43" s="18">
        <v>131.339302112</v>
      </c>
      <c r="AC43" s="18">
        <v>332.234067953</v>
      </c>
      <c r="AD43" s="18">
        <v>385.329660239</v>
      </c>
      <c r="AE43" s="18">
        <v>111.888705234</v>
      </c>
      <c r="AF43" s="18">
        <v>311.366758495</v>
      </c>
      <c r="AG43" s="19">
        <v>0.10709038983</v>
      </c>
      <c r="AH43" s="19">
        <v>0.405191803352</v>
      </c>
      <c r="AI43" s="19">
        <v>0.264902912981</v>
      </c>
      <c r="AJ43" s="19">
        <v>0.670094716333</v>
      </c>
      <c r="AK43" s="19">
        <v>0.777185106162</v>
      </c>
      <c r="AL43" s="19">
        <v>0.137792642937</v>
      </c>
      <c r="AM43" s="19">
        <v>0.225672311864</v>
      </c>
      <c r="AN43" s="19">
        <v>0.264902912981</v>
      </c>
      <c r="AO43" s="19">
        <v>0.00189284497192</v>
      </c>
      <c r="AP43" s="19">
        <v>0.144614837534</v>
      </c>
      <c r="AQ43" s="19">
        <v>0.0782000563038</v>
      </c>
      <c r="AR43" s="19">
        <v>0.40329895838</v>
      </c>
      <c r="AS43" s="19">
        <v>0.106785259704</v>
      </c>
      <c r="AT43" s="19">
        <v>0.626217332495</v>
      </c>
      <c r="AU43" s="19">
        <v>0.264148131349</v>
      </c>
      <c r="AV43" s="19">
        <v>0.00188745173332</v>
      </c>
      <c r="AW43" s="19">
        <v>0.00284927645221</v>
      </c>
      <c r="AX43" s="19">
        <v>0.144202789883</v>
      </c>
      <c r="AY43" s="19">
        <v>0.0779772427248</v>
      </c>
      <c r="AZ43" s="19">
        <v>0.402149848154</v>
      </c>
      <c r="BA43" s="17">
        <v>24910.3883036</v>
      </c>
      <c r="BB43" s="17">
        <v>21659087.353</v>
      </c>
      <c r="BC43" s="20">
        <f t="shared" si="20"/>
        <v>59</v>
      </c>
      <c r="BD43" s="20">
        <f t="shared" si="21"/>
        <v>1</v>
      </c>
      <c r="BE43" s="53">
        <v>1027</v>
      </c>
      <c r="BF43" s="64">
        <f t="shared" si="11"/>
        <v>0.12709038982999998</v>
      </c>
      <c r="BG43" s="21">
        <f t="shared" si="12"/>
        <v>1.061911845732</v>
      </c>
      <c r="BH43" s="65">
        <f t="shared" si="13"/>
        <v>0.0080852557357618</v>
      </c>
      <c r="BI43" s="64">
        <f t="shared" si="14"/>
        <v>0.15709038983</v>
      </c>
      <c r="BJ43" s="21">
        <f t="shared" si="15"/>
        <v>2.65477961433</v>
      </c>
      <c r="BK43" s="65">
        <f t="shared" si="16"/>
        <v>0.020213139339404503</v>
      </c>
      <c r="BL43" s="64">
        <f t="shared" si="17"/>
        <v>0.20709038983</v>
      </c>
      <c r="BM43" s="21">
        <f t="shared" si="18"/>
        <v>5.30955922866</v>
      </c>
      <c r="BN43" s="65">
        <f t="shared" si="19"/>
        <v>0.040426278678809005</v>
      </c>
    </row>
    <row r="44" spans="1:66" ht="12.75">
      <c r="A44" s="17" t="s">
        <v>72</v>
      </c>
      <c r="B44" s="17">
        <v>253304</v>
      </c>
      <c r="C44" s="75">
        <v>281621316</v>
      </c>
      <c r="D44" s="75">
        <v>205653644</v>
      </c>
      <c r="E44" s="75">
        <v>4087952</v>
      </c>
      <c r="F44" s="75">
        <v>3599636</v>
      </c>
      <c r="G44" s="75">
        <v>28704652</v>
      </c>
      <c r="H44" s="75">
        <v>19121792</v>
      </c>
      <c r="I44" s="75">
        <v>42667676</v>
      </c>
      <c r="J44" s="75">
        <v>0</v>
      </c>
      <c r="K44" s="75">
        <v>7925692</v>
      </c>
      <c r="L44" s="75">
        <v>2234108</v>
      </c>
      <c r="M44" s="75">
        <v>246972</v>
      </c>
      <c r="N44" s="75">
        <v>625076</v>
      </c>
      <c r="O44" s="75">
        <v>1740</v>
      </c>
      <c r="P44" s="75">
        <v>0</v>
      </c>
      <c r="Q44" s="75">
        <v>126500</v>
      </c>
      <c r="R44" s="18">
        <v>13696.4360882</v>
      </c>
      <c r="S44" s="18">
        <v>13599.4500459</v>
      </c>
      <c r="T44" s="18">
        <v>6647.08466484</v>
      </c>
      <c r="U44" s="18">
        <v>4772.44609735</v>
      </c>
      <c r="V44" s="18">
        <v>99.5161616163</v>
      </c>
      <c r="W44" s="18">
        <v>96.9860422408</v>
      </c>
      <c r="X44" s="18">
        <v>659.008080809</v>
      </c>
      <c r="Y44" s="18">
        <v>438.975941231</v>
      </c>
      <c r="Z44" s="18">
        <v>982.419100094</v>
      </c>
      <c r="AA44" s="18">
        <v>1073.36152434</v>
      </c>
      <c r="AB44" s="18">
        <v>4721.1580349</v>
      </c>
      <c r="AC44" s="18">
        <v>5794.51955924</v>
      </c>
      <c r="AD44" s="18">
        <v>12441.6042241</v>
      </c>
      <c r="AE44" s="18">
        <v>1254.8318641</v>
      </c>
      <c r="AF44" s="18">
        <v>2179.91928375</v>
      </c>
      <c r="AG44" s="19">
        <v>0.488775990381</v>
      </c>
      <c r="AH44" s="19">
        <v>0.0789268331227</v>
      </c>
      <c r="AI44" s="19">
        <v>0.34715801146</v>
      </c>
      <c r="AJ44" s="19">
        <v>0.426084844583</v>
      </c>
      <c r="AK44" s="19">
        <v>0.914860834964</v>
      </c>
      <c r="AL44" s="19">
        <v>0.53426266783</v>
      </c>
      <c r="AM44" s="19">
        <v>0.0922707800579</v>
      </c>
      <c r="AN44" s="19">
        <v>0.350929345027</v>
      </c>
      <c r="AO44" s="19">
        <v>0.00731766073482</v>
      </c>
      <c r="AP44" s="19">
        <v>0.0484584360826</v>
      </c>
      <c r="AQ44" s="19">
        <v>0.0322789480272</v>
      </c>
      <c r="AR44" s="19">
        <v>0.0722396197475</v>
      </c>
      <c r="AS44" s="19">
        <v>0.485314911269</v>
      </c>
      <c r="AT44" s="19">
        <v>0.159159599601</v>
      </c>
      <c r="AU44" s="19">
        <v>0.348444373896</v>
      </c>
      <c r="AV44" s="19">
        <v>0.00726584353591</v>
      </c>
      <c r="AW44" s="19">
        <v>0.00708111523438</v>
      </c>
      <c r="AX44" s="19">
        <v>0.0481152963126</v>
      </c>
      <c r="AY44" s="19">
        <v>0.0320503770766</v>
      </c>
      <c r="AZ44" s="19">
        <v>0.0717280826756</v>
      </c>
      <c r="BA44" s="17">
        <v>98211.2185701</v>
      </c>
      <c r="BB44" s="17">
        <v>596870028.522</v>
      </c>
      <c r="BC44" s="20">
        <f t="shared" si="20"/>
        <v>13</v>
      </c>
      <c r="BD44" s="20">
        <f t="shared" si="21"/>
        <v>50</v>
      </c>
      <c r="BE44" s="53">
        <v>30444</v>
      </c>
      <c r="BF44" s="64">
        <f t="shared" si="11"/>
        <v>0.508775990381</v>
      </c>
      <c r="BG44" s="21">
        <f t="shared" si="12"/>
        <v>132.9416932968</v>
      </c>
      <c r="BH44" s="65">
        <f t="shared" si="13"/>
        <v>0.028158704350513417</v>
      </c>
      <c r="BI44" s="64">
        <f t="shared" si="14"/>
        <v>0.538775990381</v>
      </c>
      <c r="BJ44" s="21">
        <f t="shared" si="15"/>
        <v>332.354233242</v>
      </c>
      <c r="BK44" s="65">
        <f t="shared" si="16"/>
        <v>0.07039676087628355</v>
      </c>
      <c r="BL44" s="64">
        <f t="shared" si="17"/>
        <v>0.588775990381</v>
      </c>
      <c r="BM44" s="21">
        <f t="shared" si="18"/>
        <v>664.708466484</v>
      </c>
      <c r="BN44" s="65">
        <f t="shared" si="19"/>
        <v>0.1407935217525671</v>
      </c>
    </row>
    <row r="45" spans="1:66" ht="12.75">
      <c r="A45" s="17" t="s">
        <v>66</v>
      </c>
      <c r="B45" s="17">
        <v>1652</v>
      </c>
      <c r="C45" s="75">
        <v>28790116</v>
      </c>
      <c r="D45" s="75">
        <v>41061752</v>
      </c>
      <c r="E45" s="75">
        <v>1356456</v>
      </c>
      <c r="F45" s="75">
        <v>245588</v>
      </c>
      <c r="G45" s="75">
        <v>6370936</v>
      </c>
      <c r="H45" s="75">
        <v>4609404</v>
      </c>
      <c r="I45" s="75">
        <v>13089532</v>
      </c>
      <c r="J45" s="75">
        <v>0</v>
      </c>
      <c r="K45" s="75">
        <v>375392</v>
      </c>
      <c r="L45" s="75">
        <v>208136</v>
      </c>
      <c r="M45" s="75">
        <v>29804</v>
      </c>
      <c r="N45" s="75">
        <v>62872</v>
      </c>
      <c r="O45" s="75">
        <v>0</v>
      </c>
      <c r="P45" s="75">
        <v>0</v>
      </c>
      <c r="Q45" s="75">
        <v>1364</v>
      </c>
      <c r="R45" s="18">
        <v>2208.47915519</v>
      </c>
      <c r="S45" s="18">
        <v>2201.39788797</v>
      </c>
      <c r="T45" s="18">
        <v>669.547933885</v>
      </c>
      <c r="U45" s="18">
        <v>947.426262628</v>
      </c>
      <c r="V45" s="18">
        <v>31.8241505969</v>
      </c>
      <c r="W45" s="18">
        <v>7.08126721764</v>
      </c>
      <c r="X45" s="18">
        <v>146.256565657</v>
      </c>
      <c r="Y45" s="18">
        <v>105.817355372</v>
      </c>
      <c r="Z45" s="18">
        <v>300.525619835</v>
      </c>
      <c r="AA45" s="18">
        <v>331.634251608</v>
      </c>
      <c r="AB45" s="18">
        <v>942.648117541</v>
      </c>
      <c r="AC45" s="18">
        <v>1274.28236915</v>
      </c>
      <c r="AD45" s="18">
        <v>1943.83030303</v>
      </c>
      <c r="AE45" s="18">
        <v>264.648852158</v>
      </c>
      <c r="AF45" s="18">
        <v>584.423691461</v>
      </c>
      <c r="AG45" s="19">
        <v>0.304146714023</v>
      </c>
      <c r="AH45" s="19">
        <v>0.150647119914</v>
      </c>
      <c r="AI45" s="19">
        <v>0.428204334478</v>
      </c>
      <c r="AJ45" s="19">
        <v>0.578851454391</v>
      </c>
      <c r="AK45" s="19">
        <v>0.882998168415</v>
      </c>
      <c r="AL45" s="19">
        <v>0.344447729228</v>
      </c>
      <c r="AM45" s="19">
        <v>0.1202185455</v>
      </c>
      <c r="AN45" s="19">
        <v>0.430374839462</v>
      </c>
      <c r="AO45" s="19">
        <v>0.0144563373894</v>
      </c>
      <c r="AP45" s="19">
        <v>0.0664380421439</v>
      </c>
      <c r="AQ45" s="19">
        <v>0.0480682551528</v>
      </c>
      <c r="AR45" s="19">
        <v>0.136515811829</v>
      </c>
      <c r="AS45" s="19">
        <v>0.303171498047</v>
      </c>
      <c r="AT45" s="19">
        <v>0.264627216466</v>
      </c>
      <c r="AU45" s="19">
        <v>0.428994885644</v>
      </c>
      <c r="AV45" s="19">
        <v>0.0144099845915</v>
      </c>
      <c r="AW45" s="19">
        <v>0.00320639984353</v>
      </c>
      <c r="AX45" s="19">
        <v>0.066225015216</v>
      </c>
      <c r="AY45" s="19">
        <v>0.047914129107</v>
      </c>
      <c r="AZ45" s="19">
        <v>0.136078087551</v>
      </c>
      <c r="BA45" s="17">
        <v>63807.3367237</v>
      </c>
      <c r="BB45" s="17">
        <v>96203222.4656</v>
      </c>
      <c r="BC45" s="20">
        <f t="shared" si="20"/>
        <v>39</v>
      </c>
      <c r="BD45" s="20">
        <f t="shared" si="21"/>
        <v>31</v>
      </c>
      <c r="BE45" s="53">
        <v>3667</v>
      </c>
      <c r="BF45" s="64">
        <f t="shared" si="11"/>
        <v>0.324146714023</v>
      </c>
      <c r="BG45" s="21">
        <f t="shared" si="12"/>
        <v>13.3909586777</v>
      </c>
      <c r="BH45" s="65">
        <f t="shared" si="13"/>
        <v>0.014205681238330768</v>
      </c>
      <c r="BI45" s="64">
        <f t="shared" si="14"/>
        <v>0.35414671402299996</v>
      </c>
      <c r="BJ45" s="21">
        <f t="shared" si="15"/>
        <v>33.477396694250004</v>
      </c>
      <c r="BK45" s="65">
        <f t="shared" si="16"/>
        <v>0.035514203095826924</v>
      </c>
      <c r="BL45" s="64">
        <f t="shared" si="17"/>
        <v>0.40414671402299995</v>
      </c>
      <c r="BM45" s="21">
        <f t="shared" si="18"/>
        <v>66.95479338850001</v>
      </c>
      <c r="BN45" s="65">
        <f t="shared" si="19"/>
        <v>0.07102840619165385</v>
      </c>
    </row>
    <row r="46" spans="1:66" ht="12.75">
      <c r="A46" s="17" t="s">
        <v>70</v>
      </c>
      <c r="B46" s="17">
        <v>412</v>
      </c>
      <c r="C46" s="75">
        <v>51261500</v>
      </c>
      <c r="D46" s="75">
        <v>36878424</v>
      </c>
      <c r="E46" s="75">
        <v>553460</v>
      </c>
      <c r="F46" s="75">
        <v>1544512</v>
      </c>
      <c r="G46" s="75">
        <v>6997508</v>
      </c>
      <c r="H46" s="75">
        <v>5790980</v>
      </c>
      <c r="I46" s="75">
        <v>10450328</v>
      </c>
      <c r="J46" s="75">
        <v>0</v>
      </c>
      <c r="K46" s="75">
        <v>5060</v>
      </c>
      <c r="L46" s="75">
        <v>175928</v>
      </c>
      <c r="M46" s="75">
        <v>51172</v>
      </c>
      <c r="N46" s="75">
        <v>0</v>
      </c>
      <c r="O46" s="75">
        <v>0</v>
      </c>
      <c r="P46" s="75">
        <v>0</v>
      </c>
      <c r="Q46" s="75">
        <v>0</v>
      </c>
      <c r="R46" s="18">
        <v>2610.39651056</v>
      </c>
      <c r="S46" s="18">
        <v>2574.93939394</v>
      </c>
      <c r="T46" s="18">
        <v>1176.91827365</v>
      </c>
      <c r="U46" s="18">
        <v>850.650872361</v>
      </c>
      <c r="V46" s="18">
        <v>13.8804407714</v>
      </c>
      <c r="W46" s="18">
        <v>35.4571166208</v>
      </c>
      <c r="X46" s="18">
        <v>160.640679523</v>
      </c>
      <c r="Y46" s="18">
        <v>132.942607897</v>
      </c>
      <c r="Z46" s="18">
        <v>239.906519743</v>
      </c>
      <c r="AA46" s="18">
        <v>252.61221304</v>
      </c>
      <c r="AB46" s="18">
        <v>846.612121214</v>
      </c>
      <c r="AC46" s="18">
        <v>1099.22433425</v>
      </c>
      <c r="AD46" s="18">
        <v>2276.1426079</v>
      </c>
      <c r="AE46" s="18">
        <v>334.253902664</v>
      </c>
      <c r="AF46" s="18">
        <v>547.370247935</v>
      </c>
      <c r="AG46" s="19">
        <v>0.457066397918</v>
      </c>
      <c r="AH46" s="19">
        <v>0.0981041393184</v>
      </c>
      <c r="AI46" s="19">
        <v>0.328789144787</v>
      </c>
      <c r="AJ46" s="19">
        <v>0.426893284106</v>
      </c>
      <c r="AK46" s="19">
        <v>0.883959682024</v>
      </c>
      <c r="AL46" s="19">
        <v>0.517067019247</v>
      </c>
      <c r="AM46" s="19">
        <v>0.129810396101</v>
      </c>
      <c r="AN46" s="19">
        <v>0.330357628751</v>
      </c>
      <c r="AO46" s="19">
        <v>0.00539058931019</v>
      </c>
      <c r="AP46" s="19">
        <v>0.0623861982541</v>
      </c>
      <c r="AQ46" s="19">
        <v>0.0516294124087</v>
      </c>
      <c r="AR46" s="19">
        <v>0.0931697733576</v>
      </c>
      <c r="AS46" s="19">
        <v>0.450858047383</v>
      </c>
      <c r="AT46" s="19">
        <v>0.209688545675</v>
      </c>
      <c r="AU46" s="19">
        <v>0.325870368321</v>
      </c>
      <c r="AV46" s="19">
        <v>0.00531736872739</v>
      </c>
      <c r="AW46" s="19">
        <v>0.0135830386216</v>
      </c>
      <c r="AX46" s="19">
        <v>0.0615388041137</v>
      </c>
      <c r="AY46" s="19">
        <v>0.050928128106</v>
      </c>
      <c r="AZ46" s="19">
        <v>0.0919042447277</v>
      </c>
      <c r="BA46" s="17">
        <v>99475.2067323</v>
      </c>
      <c r="BB46" s="17">
        <v>113709270.304</v>
      </c>
      <c r="BC46" s="20">
        <f t="shared" si="20"/>
        <v>15</v>
      </c>
      <c r="BD46" s="20">
        <f t="shared" si="21"/>
        <v>43</v>
      </c>
      <c r="BE46" s="53">
        <v>9024</v>
      </c>
      <c r="BF46" s="64">
        <f t="shared" si="11"/>
        <v>0.47706639791800004</v>
      </c>
      <c r="BG46" s="21">
        <f t="shared" si="12"/>
        <v>23.538365473</v>
      </c>
      <c r="BH46" s="65">
        <f t="shared" si="13"/>
        <v>0.027803010237140408</v>
      </c>
      <c r="BI46" s="64">
        <f t="shared" si="14"/>
        <v>0.507066397918</v>
      </c>
      <c r="BJ46" s="21">
        <f t="shared" si="15"/>
        <v>58.8459136825</v>
      </c>
      <c r="BK46" s="65">
        <f t="shared" si="16"/>
        <v>0.06950752559285102</v>
      </c>
      <c r="BL46" s="64">
        <f t="shared" si="17"/>
        <v>0.5570663979180001</v>
      </c>
      <c r="BM46" s="21">
        <f t="shared" si="18"/>
        <v>117.691827365</v>
      </c>
      <c r="BN46" s="65">
        <f t="shared" si="19"/>
        <v>0.13901505118570204</v>
      </c>
    </row>
    <row r="47" spans="1:66" ht="12.75">
      <c r="A47" s="17" t="s">
        <v>60</v>
      </c>
      <c r="B47" s="17">
        <v>928</v>
      </c>
      <c r="C47" s="75">
        <v>108346012</v>
      </c>
      <c r="D47" s="75">
        <v>99183692</v>
      </c>
      <c r="E47" s="75">
        <v>1695976</v>
      </c>
      <c r="F47" s="75">
        <v>3699276</v>
      </c>
      <c r="G47" s="75">
        <v>11134920</v>
      </c>
      <c r="H47" s="75">
        <v>9676124</v>
      </c>
      <c r="I47" s="75">
        <v>16601324</v>
      </c>
      <c r="J47" s="75">
        <v>0</v>
      </c>
      <c r="K47" s="75">
        <v>3249812</v>
      </c>
      <c r="L47" s="75">
        <v>16967256</v>
      </c>
      <c r="M47" s="75">
        <v>176652</v>
      </c>
      <c r="N47" s="75">
        <v>381776</v>
      </c>
      <c r="O47" s="75">
        <v>10692</v>
      </c>
      <c r="P47" s="75">
        <v>20284</v>
      </c>
      <c r="Q47" s="75">
        <v>68880</v>
      </c>
      <c r="R47" s="18">
        <v>6226.18631773</v>
      </c>
      <c r="S47" s="18">
        <v>6132.49825529</v>
      </c>
      <c r="T47" s="18">
        <v>2561.88760331</v>
      </c>
      <c r="U47" s="18">
        <v>2666.45886135</v>
      </c>
      <c r="V47" s="18">
        <v>42.9896235079</v>
      </c>
      <c r="W47" s="18">
        <v>93.6880624428</v>
      </c>
      <c r="X47" s="18">
        <v>255.868044078</v>
      </c>
      <c r="Y47" s="18">
        <v>222.598898072</v>
      </c>
      <c r="Z47" s="18">
        <v>382.695224978</v>
      </c>
      <c r="AA47" s="18">
        <v>420.048209367</v>
      </c>
      <c r="AB47" s="18">
        <v>2276.94426079</v>
      </c>
      <c r="AC47" s="18">
        <v>2696.99247016</v>
      </c>
      <c r="AD47" s="18">
        <v>5258.88007347</v>
      </c>
      <c r="AE47" s="18">
        <v>967.306244263</v>
      </c>
      <c r="AF47" s="18">
        <v>904.151790635</v>
      </c>
      <c r="AG47" s="19">
        <v>0.417755944912</v>
      </c>
      <c r="AH47" s="19">
        <v>0.0684954470235</v>
      </c>
      <c r="AI47" s="19">
        <v>0.371291464915</v>
      </c>
      <c r="AJ47" s="19">
        <v>0.439786911938</v>
      </c>
      <c r="AK47" s="19">
        <v>0.85754285685</v>
      </c>
      <c r="AL47" s="19">
        <v>0.487154597085</v>
      </c>
      <c r="AM47" s="19">
        <v>0.157734450789</v>
      </c>
      <c r="AN47" s="19">
        <v>0.434807928244</v>
      </c>
      <c r="AO47" s="19">
        <v>0.00701013220359</v>
      </c>
      <c r="AP47" s="19">
        <v>0.0417232966771</v>
      </c>
      <c r="AQ47" s="19">
        <v>0.0362982407504</v>
      </c>
      <c r="AR47" s="19">
        <v>0.0624044572124</v>
      </c>
      <c r="AS47" s="19">
        <v>0.411469794281</v>
      </c>
      <c r="AT47" s="19">
        <v>0.145217593001</v>
      </c>
      <c r="AU47" s="19">
        <v>0.428265189198</v>
      </c>
      <c r="AV47" s="19">
        <v>0.00690464777539</v>
      </c>
      <c r="AW47" s="19">
        <v>0.0150474235209</v>
      </c>
      <c r="AX47" s="19">
        <v>0.0410954685614</v>
      </c>
      <c r="AY47" s="19">
        <v>0.0357520457488</v>
      </c>
      <c r="AZ47" s="19">
        <v>0.0614654309152</v>
      </c>
      <c r="BA47" s="17">
        <v>170199.264199</v>
      </c>
      <c r="BB47" s="17">
        <v>271213632.975</v>
      </c>
      <c r="BC47" s="20">
        <f t="shared" si="20"/>
        <v>24</v>
      </c>
      <c r="BD47" s="20">
        <f t="shared" si="21"/>
        <v>51</v>
      </c>
      <c r="BE47" s="53">
        <v>13513</v>
      </c>
      <c r="BF47" s="64">
        <f t="shared" si="11"/>
        <v>0.43775594491200004</v>
      </c>
      <c r="BG47" s="21">
        <f t="shared" si="12"/>
        <v>51.2377520662</v>
      </c>
      <c r="BH47" s="65">
        <f t="shared" si="13"/>
        <v>0.02250285742542628</v>
      </c>
      <c r="BI47" s="64">
        <f t="shared" si="14"/>
        <v>0.467755944912</v>
      </c>
      <c r="BJ47" s="21">
        <f t="shared" si="15"/>
        <v>128.0943801655</v>
      </c>
      <c r="BK47" s="65">
        <f t="shared" si="16"/>
        <v>0.056257143563565704</v>
      </c>
      <c r="BL47" s="64">
        <f t="shared" si="17"/>
        <v>0.517755944912</v>
      </c>
      <c r="BM47" s="21">
        <f t="shared" si="18"/>
        <v>256.188760331</v>
      </c>
      <c r="BN47" s="65">
        <f t="shared" si="19"/>
        <v>0.11251428712713141</v>
      </c>
    </row>
    <row r="48" spans="1:66" ht="12.75">
      <c r="A48" s="17" t="s">
        <v>79</v>
      </c>
      <c r="B48" s="17">
        <v>0</v>
      </c>
      <c r="C48" s="75">
        <v>52440780</v>
      </c>
      <c r="D48" s="75">
        <v>33519532</v>
      </c>
      <c r="E48" s="75">
        <v>190572</v>
      </c>
      <c r="F48" s="75">
        <v>531052</v>
      </c>
      <c r="G48" s="75">
        <v>3997184</v>
      </c>
      <c r="H48" s="75">
        <v>3734304</v>
      </c>
      <c r="I48" s="75">
        <v>5055312</v>
      </c>
      <c r="J48" s="75">
        <v>0</v>
      </c>
      <c r="K48" s="75">
        <v>1779108</v>
      </c>
      <c r="L48" s="75">
        <v>4246876</v>
      </c>
      <c r="M48" s="75">
        <v>114720</v>
      </c>
      <c r="N48" s="75">
        <v>82608</v>
      </c>
      <c r="O48" s="75">
        <v>43448</v>
      </c>
      <c r="P48" s="75">
        <v>2796</v>
      </c>
      <c r="Q48" s="75">
        <v>114952</v>
      </c>
      <c r="R48" s="18">
        <v>2430.05610652</v>
      </c>
      <c r="S48" s="18">
        <v>2415.96841139</v>
      </c>
      <c r="T48" s="18">
        <v>1244.71735537</v>
      </c>
      <c r="U48" s="18">
        <v>866.997428835</v>
      </c>
      <c r="V48" s="18">
        <v>7.00853994492</v>
      </c>
      <c r="W48" s="18">
        <v>14.0876951332</v>
      </c>
      <c r="X48" s="18">
        <v>92.7601469239</v>
      </c>
      <c r="Y48" s="18">
        <v>85.7920110194</v>
      </c>
      <c r="Z48" s="18">
        <v>118.692929293</v>
      </c>
      <c r="AA48" s="18">
        <v>120.42892562</v>
      </c>
      <c r="AB48" s="18">
        <v>769.502571168</v>
      </c>
      <c r="AC48" s="18">
        <v>889.931496788</v>
      </c>
      <c r="AD48" s="18">
        <v>2134.64885216</v>
      </c>
      <c r="AE48" s="18">
        <v>295.407254362</v>
      </c>
      <c r="AF48" s="18">
        <v>304.253627181</v>
      </c>
      <c r="AG48" s="19">
        <v>0.515204317037</v>
      </c>
      <c r="AH48" s="19">
        <v>0.0498470613491</v>
      </c>
      <c r="AI48" s="19">
        <v>0.318506884254</v>
      </c>
      <c r="AJ48" s="19">
        <v>0.368353945603</v>
      </c>
      <c r="AK48" s="19">
        <v>0.88355826264</v>
      </c>
      <c r="AL48" s="19">
        <v>0.583101690994</v>
      </c>
      <c r="AM48" s="19">
        <v>0.122272813241</v>
      </c>
      <c r="AN48" s="19">
        <v>0.358861243693</v>
      </c>
      <c r="AO48" s="19">
        <v>0.00290092366766</v>
      </c>
      <c r="AP48" s="19">
        <v>0.038394602548</v>
      </c>
      <c r="AQ48" s="19">
        <v>0.0355104026257</v>
      </c>
      <c r="AR48" s="19">
        <v>0.0491285104282</v>
      </c>
      <c r="AS48" s="19">
        <v>0.512217537707</v>
      </c>
      <c r="AT48" s="19">
        <v>0.125204363128</v>
      </c>
      <c r="AU48" s="19">
        <v>0.356780827615</v>
      </c>
      <c r="AV48" s="19">
        <v>0.00288410622541</v>
      </c>
      <c r="AW48" s="19">
        <v>0.00579727155079</v>
      </c>
      <c r="AX48" s="19">
        <v>0.038172018611</v>
      </c>
      <c r="AY48" s="19">
        <v>0.0353045391788</v>
      </c>
      <c r="AZ48" s="19">
        <v>0.0488436991123</v>
      </c>
      <c r="BA48" s="17">
        <v>55631.5266126</v>
      </c>
      <c r="BB48" s="17">
        <v>105853103.637</v>
      </c>
      <c r="BC48" s="20">
        <f t="shared" si="20"/>
        <v>10</v>
      </c>
      <c r="BD48" s="20">
        <f t="shared" si="21"/>
        <v>53</v>
      </c>
      <c r="BE48" s="53">
        <v>3323</v>
      </c>
      <c r="BF48" s="64">
        <f t="shared" si="11"/>
        <v>0.535204317037</v>
      </c>
      <c r="BG48" s="21">
        <f t="shared" si="12"/>
        <v>24.894347107399998</v>
      </c>
      <c r="BH48" s="65">
        <f t="shared" si="13"/>
        <v>0.03235122017800898</v>
      </c>
      <c r="BI48" s="64">
        <f t="shared" si="14"/>
        <v>0.565204317037</v>
      </c>
      <c r="BJ48" s="21">
        <f t="shared" si="15"/>
        <v>62.2358677685</v>
      </c>
      <c r="BK48" s="65">
        <f t="shared" si="16"/>
        <v>0.08087805044502247</v>
      </c>
      <c r="BL48" s="64">
        <f t="shared" si="17"/>
        <v>0.615204317037</v>
      </c>
      <c r="BM48" s="21">
        <f t="shared" si="18"/>
        <v>124.471735537</v>
      </c>
      <c r="BN48" s="65">
        <f t="shared" si="19"/>
        <v>0.16175610089004494</v>
      </c>
    </row>
    <row r="49" spans="1:66" ht="12.75">
      <c r="A49" s="17" t="s">
        <v>65</v>
      </c>
      <c r="B49" s="17">
        <v>0</v>
      </c>
      <c r="C49" s="75">
        <v>158781136</v>
      </c>
      <c r="D49" s="75">
        <v>180748204</v>
      </c>
      <c r="E49" s="75">
        <v>1734312</v>
      </c>
      <c r="F49" s="75">
        <v>1861312</v>
      </c>
      <c r="G49" s="75">
        <v>60557696</v>
      </c>
      <c r="H49" s="75">
        <v>37608600</v>
      </c>
      <c r="I49" s="75">
        <v>108136780</v>
      </c>
      <c r="J49" s="75">
        <v>0</v>
      </c>
      <c r="K49" s="75">
        <v>2549164</v>
      </c>
      <c r="L49" s="75">
        <v>6632688</v>
      </c>
      <c r="M49" s="75">
        <v>378968</v>
      </c>
      <c r="N49" s="75">
        <v>71904</v>
      </c>
      <c r="O49" s="75">
        <v>17460</v>
      </c>
      <c r="P49" s="75">
        <v>84</v>
      </c>
      <c r="Q49" s="75">
        <v>386344</v>
      </c>
      <c r="R49" s="18">
        <v>12843.5411387</v>
      </c>
      <c r="S49" s="18">
        <v>12799.1606061</v>
      </c>
      <c r="T49" s="18">
        <v>3703.63406796</v>
      </c>
      <c r="U49" s="18">
        <v>4301.67337007</v>
      </c>
      <c r="V49" s="18">
        <v>48.5142332416</v>
      </c>
      <c r="W49" s="18">
        <v>44.3805325988</v>
      </c>
      <c r="X49" s="18">
        <v>1390.61423324</v>
      </c>
      <c r="Y49" s="18">
        <v>863.376584024</v>
      </c>
      <c r="Z49" s="18">
        <v>2491.34811754</v>
      </c>
      <c r="AA49" s="18">
        <v>2522.29320478</v>
      </c>
      <c r="AB49" s="18">
        <v>4149.40780533</v>
      </c>
      <c r="AC49" s="18">
        <v>6671.70101011</v>
      </c>
      <c r="AD49" s="18">
        <v>10375.3350781</v>
      </c>
      <c r="AE49" s="18">
        <v>2468.20606061</v>
      </c>
      <c r="AF49" s="18">
        <v>4793.85316805</v>
      </c>
      <c r="AG49" s="19">
        <v>0.289365387461</v>
      </c>
      <c r="AH49" s="19">
        <v>0.197067079819</v>
      </c>
      <c r="AI49" s="19">
        <v>0.324193744656</v>
      </c>
      <c r="AJ49" s="19">
        <v>0.521260824475</v>
      </c>
      <c r="AK49" s="19">
        <v>0.810626211936</v>
      </c>
      <c r="AL49" s="19">
        <v>0.356965248842</v>
      </c>
      <c r="AM49" s="19">
        <v>0.192841244561</v>
      </c>
      <c r="AN49" s="19">
        <v>0.336090272047</v>
      </c>
      <c r="AO49" s="19">
        <v>0.00379042303903</v>
      </c>
      <c r="AP49" s="19">
        <v>0.108648861909</v>
      </c>
      <c r="AQ49" s="19">
        <v>0.0674557192144</v>
      </c>
      <c r="AR49" s="19">
        <v>0.194649336329</v>
      </c>
      <c r="AS49" s="19">
        <v>0.28836549266</v>
      </c>
      <c r="AT49" s="19">
        <v>0.373250111966</v>
      </c>
      <c r="AU49" s="19">
        <v>0.334928920585</v>
      </c>
      <c r="AV49" s="19">
        <v>0.00377732532778</v>
      </c>
      <c r="AW49" s="19">
        <v>0.00345547478842</v>
      </c>
      <c r="AX49" s="19">
        <v>0.108273428506</v>
      </c>
      <c r="AY49" s="19">
        <v>0.0672226276773</v>
      </c>
      <c r="AZ49" s="19">
        <v>0.193976730455</v>
      </c>
      <c r="BA49" s="17">
        <v>133335.784443</v>
      </c>
      <c r="BB49" s="17">
        <v>559462966.559</v>
      </c>
      <c r="BC49" s="20">
        <f t="shared" si="20"/>
        <v>42</v>
      </c>
      <c r="BD49" s="20">
        <f t="shared" si="21"/>
        <v>19</v>
      </c>
      <c r="BE49" s="53">
        <v>81601</v>
      </c>
      <c r="BF49" s="64">
        <f t="shared" si="11"/>
        <v>0.309365387461</v>
      </c>
      <c r="BG49" s="21">
        <f t="shared" si="12"/>
        <v>74.0726813592</v>
      </c>
      <c r="BH49" s="65">
        <f t="shared" si="13"/>
        <v>0.017851386230115084</v>
      </c>
      <c r="BI49" s="64">
        <f t="shared" si="14"/>
        <v>0.339365387461</v>
      </c>
      <c r="BJ49" s="21">
        <f t="shared" si="15"/>
        <v>185.181703398</v>
      </c>
      <c r="BK49" s="65">
        <f t="shared" si="16"/>
        <v>0.0446284655752877</v>
      </c>
      <c r="BL49" s="64">
        <f t="shared" si="17"/>
        <v>0.389365387461</v>
      </c>
      <c r="BM49" s="21">
        <f t="shared" si="18"/>
        <v>370.363406796</v>
      </c>
      <c r="BN49" s="65">
        <f t="shared" si="19"/>
        <v>0.0892569311505754</v>
      </c>
    </row>
    <row r="50" spans="1:66" ht="12.75">
      <c r="A50" s="17" t="s">
        <v>80</v>
      </c>
      <c r="B50" s="17">
        <v>0</v>
      </c>
      <c r="C50" s="75">
        <v>35482228</v>
      </c>
      <c r="D50" s="75">
        <v>36065740</v>
      </c>
      <c r="E50" s="75">
        <v>215296</v>
      </c>
      <c r="F50" s="75">
        <v>93648</v>
      </c>
      <c r="G50" s="75">
        <v>13614484</v>
      </c>
      <c r="H50" s="75">
        <v>7523756</v>
      </c>
      <c r="I50" s="75">
        <v>21756424</v>
      </c>
      <c r="J50" s="75">
        <v>0</v>
      </c>
      <c r="K50" s="75">
        <v>550716</v>
      </c>
      <c r="L50" s="75">
        <v>1561220</v>
      </c>
      <c r="M50" s="75">
        <v>227176</v>
      </c>
      <c r="N50" s="75">
        <v>8684</v>
      </c>
      <c r="O50" s="75">
        <v>0</v>
      </c>
      <c r="P50" s="75">
        <v>0</v>
      </c>
      <c r="Q50" s="75">
        <v>48120</v>
      </c>
      <c r="R50" s="18">
        <v>2689.33636364</v>
      </c>
      <c r="S50" s="18">
        <v>2686.98714417</v>
      </c>
      <c r="T50" s="18">
        <v>827.202571168</v>
      </c>
      <c r="U50" s="18">
        <v>863.796143252</v>
      </c>
      <c r="V50" s="18">
        <v>10.1577594123</v>
      </c>
      <c r="W50" s="18">
        <v>2.34921946741</v>
      </c>
      <c r="X50" s="18">
        <v>312.545546373</v>
      </c>
      <c r="Y50" s="18">
        <v>172.721671258</v>
      </c>
      <c r="Z50" s="18">
        <v>500.56345271</v>
      </c>
      <c r="AA50" s="18">
        <v>504.401285584</v>
      </c>
      <c r="AB50" s="18">
        <v>827.95546373</v>
      </c>
      <c r="AC50" s="18">
        <v>1332.35674931</v>
      </c>
      <c r="AD50" s="18">
        <v>2159.55932048</v>
      </c>
      <c r="AE50" s="18">
        <v>529.77704316</v>
      </c>
      <c r="AF50" s="18">
        <v>995.988429754</v>
      </c>
      <c r="AG50" s="19">
        <v>0.307855053554</v>
      </c>
      <c r="AH50" s="19">
        <v>0.187720021913</v>
      </c>
      <c r="AI50" s="19">
        <v>0.308135253094</v>
      </c>
      <c r="AJ50" s="19">
        <v>0.495855275007</v>
      </c>
      <c r="AK50" s="19">
        <v>0.80371032856</v>
      </c>
      <c r="AL50" s="19">
        <v>0.383042300956</v>
      </c>
      <c r="AM50" s="19">
        <v>0.197163966455</v>
      </c>
      <c r="AN50" s="19">
        <v>0.321473865301</v>
      </c>
      <c r="AO50" s="19">
        <v>0.00378035281425</v>
      </c>
      <c r="AP50" s="19">
        <v>0.116318214269</v>
      </c>
      <c r="AQ50" s="19">
        <v>0.0642807955493</v>
      </c>
      <c r="AR50" s="19">
        <v>0.186291718513</v>
      </c>
      <c r="AS50" s="19">
        <v>0.307586132531</v>
      </c>
      <c r="AT50" s="19">
        <v>0.370347288357</v>
      </c>
      <c r="AU50" s="19">
        <v>0.32119304782</v>
      </c>
      <c r="AV50" s="19">
        <v>0.00377705055777</v>
      </c>
      <c r="AW50" s="19">
        <v>0.000873531291647</v>
      </c>
      <c r="AX50" s="19">
        <v>0.116216606669</v>
      </c>
      <c r="AY50" s="19">
        <v>0.064224644263</v>
      </c>
      <c r="AZ50" s="19">
        <v>0.186128986867</v>
      </c>
      <c r="BA50" s="17">
        <v>46675.3140805</v>
      </c>
      <c r="BB50" s="17">
        <v>117148923.707</v>
      </c>
      <c r="BC50" s="20">
        <f t="shared" si="20"/>
        <v>38</v>
      </c>
      <c r="BD50" s="20">
        <f t="shared" si="21"/>
        <v>20</v>
      </c>
      <c r="BE50" s="53">
        <v>20718</v>
      </c>
      <c r="BF50" s="64">
        <f t="shared" si="11"/>
        <v>0.327855053554</v>
      </c>
      <c r="BG50" s="21">
        <f t="shared" si="12"/>
        <v>16.54405142336</v>
      </c>
      <c r="BH50" s="65">
        <f t="shared" si="13"/>
        <v>0.01998181321109693</v>
      </c>
      <c r="BI50" s="64">
        <f t="shared" si="14"/>
        <v>0.357855053554</v>
      </c>
      <c r="BJ50" s="21">
        <f t="shared" si="15"/>
        <v>41.3601285584</v>
      </c>
      <c r="BK50" s="65">
        <f t="shared" si="16"/>
        <v>0.049954533027742325</v>
      </c>
      <c r="BL50" s="64">
        <f t="shared" si="17"/>
        <v>0.407855053554</v>
      </c>
      <c r="BM50" s="21">
        <f t="shared" si="18"/>
        <v>82.7202571168</v>
      </c>
      <c r="BN50" s="65">
        <f t="shared" si="19"/>
        <v>0.09990906605548465</v>
      </c>
    </row>
    <row r="51" spans="1:66" ht="12.75">
      <c r="A51" s="17" t="s">
        <v>96</v>
      </c>
      <c r="B51" s="17">
        <v>0</v>
      </c>
      <c r="C51" s="75">
        <v>91120564</v>
      </c>
      <c r="D51" s="75">
        <v>57130996</v>
      </c>
      <c r="E51" s="75">
        <v>642176</v>
      </c>
      <c r="F51" s="75">
        <v>784756</v>
      </c>
      <c r="G51" s="75">
        <v>8223316</v>
      </c>
      <c r="H51" s="75">
        <v>8353028</v>
      </c>
      <c r="I51" s="75">
        <v>14656892</v>
      </c>
      <c r="J51" s="75">
        <v>0</v>
      </c>
      <c r="K51" s="75">
        <v>6975712</v>
      </c>
      <c r="L51" s="75">
        <v>11233296</v>
      </c>
      <c r="M51" s="75">
        <v>290224</v>
      </c>
      <c r="N51" s="75">
        <v>312896</v>
      </c>
      <c r="O51" s="75">
        <v>42440</v>
      </c>
      <c r="P51" s="75">
        <v>2532</v>
      </c>
      <c r="Q51" s="75">
        <v>425604</v>
      </c>
      <c r="R51" s="18">
        <v>4595.83177228</v>
      </c>
      <c r="S51" s="18">
        <v>4570.63314969</v>
      </c>
      <c r="T51" s="18">
        <v>2251.98062443</v>
      </c>
      <c r="U51" s="18">
        <v>1569.428191</v>
      </c>
      <c r="V51" s="18">
        <v>21.4049586777</v>
      </c>
      <c r="W51" s="18">
        <v>25.1986225896</v>
      </c>
      <c r="X51" s="18">
        <v>189.755647383</v>
      </c>
      <c r="Y51" s="18">
        <v>191.817263545</v>
      </c>
      <c r="Z51" s="18">
        <v>346.246464647</v>
      </c>
      <c r="AA51" s="18">
        <v>351.218273646</v>
      </c>
      <c r="AB51" s="18">
        <v>1311.54719927</v>
      </c>
      <c r="AC51" s="18">
        <v>1662.76547291</v>
      </c>
      <c r="AD51" s="18">
        <v>3914.74609734</v>
      </c>
      <c r="AE51" s="18">
        <v>681.085674932</v>
      </c>
      <c r="AF51" s="18">
        <v>749.224334253</v>
      </c>
      <c r="AG51" s="19">
        <v>0.492706491788</v>
      </c>
      <c r="AH51" s="19">
        <v>0.0768423678173</v>
      </c>
      <c r="AI51" s="19">
        <v>0.286950878864</v>
      </c>
      <c r="AJ51" s="19">
        <v>0.363793246681</v>
      </c>
      <c r="AK51" s="19">
        <v>0.856499738469</v>
      </c>
      <c r="AL51" s="19">
        <v>0.575255857834</v>
      </c>
      <c r="AM51" s="19">
        <v>0.149013419504</v>
      </c>
      <c r="AN51" s="19">
        <v>0.343372163025</v>
      </c>
      <c r="AO51" s="19">
        <v>0.00468314957178</v>
      </c>
      <c r="AP51" s="19">
        <v>0.0415162716343</v>
      </c>
      <c r="AQ51" s="19">
        <v>0.0419673286529</v>
      </c>
      <c r="AR51" s="19">
        <v>0.075754595328</v>
      </c>
      <c r="AS51" s="19">
        <v>0.490005016723</v>
      </c>
      <c r="AT51" s="19">
        <v>0.163022575973</v>
      </c>
      <c r="AU51" s="19">
        <v>0.341489477589</v>
      </c>
      <c r="AV51" s="19">
        <v>0.00465747219183</v>
      </c>
      <c r="AW51" s="19">
        <v>0.00548292971505</v>
      </c>
      <c r="AX51" s="19">
        <v>0.0412886408349</v>
      </c>
      <c r="AY51" s="19">
        <v>0.0417372247396</v>
      </c>
      <c r="AZ51" s="19">
        <v>0.0753392382062</v>
      </c>
      <c r="BA51" s="17">
        <v>59685.9178916</v>
      </c>
      <c r="BB51" s="17">
        <v>200195773.7</v>
      </c>
      <c r="BC51" s="20">
        <f t="shared" si="20"/>
        <v>11</v>
      </c>
      <c r="BD51" s="20">
        <f t="shared" si="21"/>
        <v>49</v>
      </c>
      <c r="BE51" s="53">
        <v>5979</v>
      </c>
      <c r="BF51" s="64">
        <f t="shared" si="11"/>
        <v>0.512706491788</v>
      </c>
      <c r="BG51" s="21">
        <f t="shared" si="12"/>
        <v>45.0396124886</v>
      </c>
      <c r="BH51" s="65">
        <f t="shared" si="13"/>
        <v>0.03434082472492702</v>
      </c>
      <c r="BI51" s="64">
        <f t="shared" si="14"/>
        <v>0.542706491788</v>
      </c>
      <c r="BJ51" s="21">
        <f t="shared" si="15"/>
        <v>112.5990312215</v>
      </c>
      <c r="BK51" s="65">
        <f t="shared" si="16"/>
        <v>0.08585206181231755</v>
      </c>
      <c r="BL51" s="64">
        <f t="shared" si="17"/>
        <v>0.5927064917880001</v>
      </c>
      <c r="BM51" s="21">
        <f t="shared" si="18"/>
        <v>225.198062443</v>
      </c>
      <c r="BN51" s="65">
        <f t="shared" si="19"/>
        <v>0.1717041236246351</v>
      </c>
    </row>
    <row r="52" spans="1:66" ht="12.75">
      <c r="A52" s="17" t="s">
        <v>101</v>
      </c>
      <c r="B52" s="17">
        <v>964</v>
      </c>
      <c r="C52" s="75">
        <v>44950324</v>
      </c>
      <c r="D52" s="75">
        <v>43204348</v>
      </c>
      <c r="E52" s="75">
        <v>346380</v>
      </c>
      <c r="F52" s="75">
        <v>346228</v>
      </c>
      <c r="G52" s="75">
        <v>10326896</v>
      </c>
      <c r="H52" s="75">
        <v>6309376</v>
      </c>
      <c r="I52" s="75">
        <v>14225552</v>
      </c>
      <c r="J52" s="75">
        <v>0</v>
      </c>
      <c r="K52" s="75">
        <v>7680</v>
      </c>
      <c r="L52" s="75">
        <v>2774320</v>
      </c>
      <c r="M52" s="75">
        <v>112604</v>
      </c>
      <c r="N52" s="75">
        <v>0</v>
      </c>
      <c r="O52" s="75">
        <v>88</v>
      </c>
      <c r="P52" s="75">
        <v>598240</v>
      </c>
      <c r="Q52" s="75">
        <v>206276</v>
      </c>
      <c r="R52" s="18">
        <v>2833.06501378</v>
      </c>
      <c r="S52" s="18">
        <v>2825.11671259</v>
      </c>
      <c r="T52" s="18">
        <v>1032.09375574</v>
      </c>
      <c r="U52" s="18">
        <v>1055.52497705</v>
      </c>
      <c r="V52" s="18">
        <v>10.5368227732</v>
      </c>
      <c r="W52" s="18">
        <v>7.94830119377</v>
      </c>
      <c r="X52" s="18">
        <v>237.07493113</v>
      </c>
      <c r="Y52" s="18">
        <v>158.577043159</v>
      </c>
      <c r="Z52" s="18">
        <v>331.309182737</v>
      </c>
      <c r="AA52" s="18">
        <v>334.525528008</v>
      </c>
      <c r="AB52" s="18">
        <v>991.835353537</v>
      </c>
      <c r="AC52" s="18">
        <v>1326.36088155</v>
      </c>
      <c r="AD52" s="18">
        <v>2358.45463729</v>
      </c>
      <c r="AE52" s="18">
        <v>474.610376493</v>
      </c>
      <c r="AF52" s="18">
        <v>737.497979799</v>
      </c>
      <c r="AG52" s="19">
        <v>0.365327829163</v>
      </c>
      <c r="AH52" s="19">
        <v>0.118411224045</v>
      </c>
      <c r="AI52" s="19">
        <v>0.351077656055</v>
      </c>
      <c r="AJ52" s="19">
        <v>0.469488880101</v>
      </c>
      <c r="AK52" s="19">
        <v>0.834816709264</v>
      </c>
      <c r="AL52" s="19">
        <v>0.437614418961</v>
      </c>
      <c r="AM52" s="19">
        <v>0.167996732446</v>
      </c>
      <c r="AN52" s="19">
        <v>0.373621724137</v>
      </c>
      <c r="AO52" s="19">
        <v>0.00372969467996</v>
      </c>
      <c r="AP52" s="19">
        <v>0.0839168626463</v>
      </c>
      <c r="AQ52" s="19">
        <v>0.0561311475921</v>
      </c>
      <c r="AR52" s="19">
        <v>0.117272741781</v>
      </c>
      <c r="AS52" s="19">
        <v>0.364302884234</v>
      </c>
      <c r="AT52" s="19">
        <v>0.26031805702</v>
      </c>
      <c r="AU52" s="19">
        <v>0.372573510283</v>
      </c>
      <c r="AV52" s="19">
        <v>0.00371923084079</v>
      </c>
      <c r="AW52" s="19">
        <v>0.00280554846257</v>
      </c>
      <c r="AX52" s="19">
        <v>0.0836814298214</v>
      </c>
      <c r="AY52" s="19">
        <v>0.0559736689373</v>
      </c>
      <c r="AZ52" s="19">
        <v>0.116943727421</v>
      </c>
      <c r="BA52" s="17">
        <v>57724.0723576</v>
      </c>
      <c r="BB52" s="17">
        <v>123409360.518</v>
      </c>
      <c r="BC52" s="20">
        <f t="shared" si="20"/>
        <v>29</v>
      </c>
      <c r="BD52" s="20">
        <f t="shared" si="21"/>
        <v>33</v>
      </c>
      <c r="BE52" s="53">
        <v>10546</v>
      </c>
      <c r="BF52" s="64">
        <f t="shared" si="11"/>
        <v>0.385327829163</v>
      </c>
      <c r="BG52" s="21">
        <f t="shared" si="12"/>
        <v>20.6418751148</v>
      </c>
      <c r="BH52" s="65">
        <f t="shared" si="13"/>
        <v>0.020811796071987836</v>
      </c>
      <c r="BI52" s="64">
        <f t="shared" si="14"/>
        <v>0.415327829163</v>
      </c>
      <c r="BJ52" s="21">
        <f t="shared" si="15"/>
        <v>51.604687787</v>
      </c>
      <c r="BK52" s="65">
        <f t="shared" si="16"/>
        <v>0.052029490179969586</v>
      </c>
      <c r="BL52" s="64">
        <f t="shared" si="17"/>
        <v>0.465327829163</v>
      </c>
      <c r="BM52" s="21">
        <f t="shared" si="18"/>
        <v>103.209375574</v>
      </c>
      <c r="BN52" s="65">
        <f t="shared" si="19"/>
        <v>0.10405898035993917</v>
      </c>
    </row>
    <row r="53" spans="1:66" ht="12.75">
      <c r="A53" s="17" t="s">
        <v>55</v>
      </c>
      <c r="B53" s="17">
        <v>1012</v>
      </c>
      <c r="C53" s="75">
        <v>40219556</v>
      </c>
      <c r="D53" s="75">
        <v>36193648</v>
      </c>
      <c r="E53" s="75">
        <v>289732</v>
      </c>
      <c r="F53" s="75">
        <v>1447028</v>
      </c>
      <c r="G53" s="75">
        <v>15007708</v>
      </c>
      <c r="H53" s="75">
        <v>11169084</v>
      </c>
      <c r="I53" s="75">
        <v>19968892</v>
      </c>
      <c r="J53" s="75">
        <v>0</v>
      </c>
      <c r="K53" s="75">
        <v>2215608</v>
      </c>
      <c r="L53" s="75">
        <v>4851716</v>
      </c>
      <c r="M53" s="75">
        <v>237796</v>
      </c>
      <c r="N53" s="75">
        <v>78968</v>
      </c>
      <c r="O53" s="75">
        <v>7740</v>
      </c>
      <c r="P53" s="75">
        <v>68</v>
      </c>
      <c r="Q53" s="75">
        <v>257340</v>
      </c>
      <c r="R53" s="18">
        <v>3029.03774105</v>
      </c>
      <c r="S53" s="18">
        <v>2994.0056933</v>
      </c>
      <c r="T53" s="18">
        <v>974.177318643</v>
      </c>
      <c r="U53" s="18">
        <v>942.271900828</v>
      </c>
      <c r="V53" s="18">
        <v>12.1103764922</v>
      </c>
      <c r="W53" s="18">
        <v>35.0320477503</v>
      </c>
      <c r="X53" s="18">
        <v>344.707254362</v>
      </c>
      <c r="Y53" s="18">
        <v>256.408448118</v>
      </c>
      <c r="Z53" s="18">
        <v>464.330394858</v>
      </c>
      <c r="AA53" s="18">
        <v>465.074012857</v>
      </c>
      <c r="AB53" s="18">
        <v>830.891827366</v>
      </c>
      <c r="AC53" s="18">
        <v>1295.96584022</v>
      </c>
      <c r="AD53" s="18">
        <v>2270.14315887</v>
      </c>
      <c r="AE53" s="18">
        <v>758.894582187</v>
      </c>
      <c r="AF53" s="18">
        <v>1077.55647383</v>
      </c>
      <c r="AG53" s="19">
        <v>0.325375907208</v>
      </c>
      <c r="AH53" s="19">
        <v>0.155335046255</v>
      </c>
      <c r="AI53" s="19">
        <v>0.277518452695</v>
      </c>
      <c r="AJ53" s="19">
        <v>0.43285349895</v>
      </c>
      <c r="AK53" s="19">
        <v>0.758229406158</v>
      </c>
      <c r="AL53" s="19">
        <v>0.429125940731</v>
      </c>
      <c r="AM53" s="19">
        <v>0.253471322344</v>
      </c>
      <c r="AN53" s="19">
        <v>0.314719475296</v>
      </c>
      <c r="AO53" s="19">
        <v>0.00404487423631</v>
      </c>
      <c r="AP53" s="19">
        <v>0.115132464555</v>
      </c>
      <c r="AQ53" s="19">
        <v>0.0856406013828</v>
      </c>
      <c r="AR53" s="19">
        <v>0.155086677322</v>
      </c>
      <c r="AS53" s="19">
        <v>0.321612803116</v>
      </c>
      <c r="AT53" s="19">
        <v>0.355742174892</v>
      </c>
      <c r="AU53" s="19">
        <v>0.311079617153</v>
      </c>
      <c r="AV53" s="19">
        <v>0.00399809362825</v>
      </c>
      <c r="AW53" s="19">
        <v>0.0115654048398</v>
      </c>
      <c r="AX53" s="19">
        <v>0.113800910993</v>
      </c>
      <c r="AY53" s="19">
        <v>0.0846501331571</v>
      </c>
      <c r="AZ53" s="19">
        <v>0.153293037114</v>
      </c>
      <c r="BA53" s="17">
        <v>66499.9598205</v>
      </c>
      <c r="BB53" s="17">
        <v>131945975.295</v>
      </c>
      <c r="BC53" s="20">
        <f t="shared" si="20"/>
        <v>37</v>
      </c>
      <c r="BD53" s="20">
        <f t="shared" si="21"/>
        <v>22</v>
      </c>
      <c r="BE53" s="53">
        <v>20213</v>
      </c>
      <c r="BF53" s="64">
        <f t="shared" si="11"/>
        <v>0.34537590720800004</v>
      </c>
      <c r="BG53" s="21">
        <f t="shared" si="12"/>
        <v>19.48354637286</v>
      </c>
      <c r="BH53" s="65">
        <f t="shared" si="13"/>
        <v>0.023448956568299092</v>
      </c>
      <c r="BI53" s="64">
        <f t="shared" si="14"/>
        <v>0.375375907208</v>
      </c>
      <c r="BJ53" s="21">
        <f t="shared" si="15"/>
        <v>48.708865932150005</v>
      </c>
      <c r="BK53" s="65">
        <f t="shared" si="16"/>
        <v>0.05862239142074773</v>
      </c>
      <c r="BL53" s="64">
        <f t="shared" si="17"/>
        <v>0.425375907208</v>
      </c>
      <c r="BM53" s="21">
        <f t="shared" si="18"/>
        <v>97.41773186430001</v>
      </c>
      <c r="BN53" s="65">
        <f t="shared" si="19"/>
        <v>0.11724478284149546</v>
      </c>
    </row>
    <row r="54" spans="1:66" ht="12.75">
      <c r="A54" s="17" t="s">
        <v>83</v>
      </c>
      <c r="B54" s="17">
        <v>0</v>
      </c>
      <c r="C54" s="75">
        <v>47711628</v>
      </c>
      <c r="D54" s="75">
        <v>53119472</v>
      </c>
      <c r="E54" s="75">
        <v>257344</v>
      </c>
      <c r="F54" s="75">
        <v>131740</v>
      </c>
      <c r="G54" s="75">
        <v>12693788</v>
      </c>
      <c r="H54" s="75">
        <v>6965468</v>
      </c>
      <c r="I54" s="75">
        <v>15257268</v>
      </c>
      <c r="J54" s="75">
        <v>0</v>
      </c>
      <c r="K54" s="75">
        <v>11896</v>
      </c>
      <c r="L54" s="75">
        <v>663196</v>
      </c>
      <c r="M54" s="75">
        <v>110620</v>
      </c>
      <c r="N54" s="75">
        <v>0</v>
      </c>
      <c r="O54" s="75">
        <v>0</v>
      </c>
      <c r="P54" s="75">
        <v>0</v>
      </c>
      <c r="Q54" s="75">
        <v>20256</v>
      </c>
      <c r="R54" s="18">
        <v>3143.77125804</v>
      </c>
      <c r="S54" s="18">
        <v>3140.74692379</v>
      </c>
      <c r="T54" s="18">
        <v>1095.58135905</v>
      </c>
      <c r="U54" s="18">
        <v>1234.68016529</v>
      </c>
      <c r="V54" s="18">
        <v>8.44729109276</v>
      </c>
      <c r="W54" s="18">
        <v>3.02433425161</v>
      </c>
      <c r="X54" s="18">
        <v>291.409274564</v>
      </c>
      <c r="Y54" s="18">
        <v>159.905142333</v>
      </c>
      <c r="Z54" s="18">
        <v>350.723691461</v>
      </c>
      <c r="AA54" s="18">
        <v>356.166483013</v>
      </c>
      <c r="AB54" s="18">
        <v>1219.45528008</v>
      </c>
      <c r="AC54" s="18">
        <v>1575.62176309</v>
      </c>
      <c r="AD54" s="18">
        <v>2671.20312214</v>
      </c>
      <c r="AE54" s="18">
        <v>472.568135905</v>
      </c>
      <c r="AF54" s="18">
        <v>810.48539945</v>
      </c>
      <c r="AG54" s="19">
        <v>0.348828283727</v>
      </c>
      <c r="AH54" s="19">
        <v>0.113401840917</v>
      </c>
      <c r="AI54" s="19">
        <v>0.388269195088</v>
      </c>
      <c r="AJ54" s="19">
        <v>0.501671036005</v>
      </c>
      <c r="AK54" s="19">
        <v>0.850499319733</v>
      </c>
      <c r="AL54" s="19">
        <v>0.410145282464</v>
      </c>
      <c r="AM54" s="19">
        <v>0.150463614985</v>
      </c>
      <c r="AN54" s="19">
        <v>0.393116731545</v>
      </c>
      <c r="AO54" s="19">
        <v>0.0026895803125</v>
      </c>
      <c r="AP54" s="19">
        <v>0.0927834307047</v>
      </c>
      <c r="AQ54" s="19">
        <v>0.0509130936726</v>
      </c>
      <c r="AR54" s="19">
        <v>0.111668880037</v>
      </c>
      <c r="AS54" s="19">
        <v>0.348492708</v>
      </c>
      <c r="AT54" s="19">
        <v>0.257806733673</v>
      </c>
      <c r="AU54" s="19">
        <v>0.392738549961</v>
      </c>
      <c r="AV54" s="19">
        <v>0.00268699291374</v>
      </c>
      <c r="AW54" s="19">
        <v>0.000962008366187</v>
      </c>
      <c r="AX54" s="19">
        <v>0.0926941722681</v>
      </c>
      <c r="AY54" s="19">
        <v>0.0508641148505</v>
      </c>
      <c r="AZ54" s="19">
        <v>0.111561453641</v>
      </c>
      <c r="BA54" s="17">
        <v>58668.1828165</v>
      </c>
      <c r="BB54" s="17">
        <v>136942563.826</v>
      </c>
      <c r="BC54" s="20">
        <f t="shared" si="20"/>
        <v>30</v>
      </c>
      <c r="BD54" s="20">
        <f t="shared" si="21"/>
        <v>35</v>
      </c>
      <c r="BE54" s="53">
        <v>11804</v>
      </c>
      <c r="BF54" s="64">
        <f t="shared" si="11"/>
        <v>0.368828283727</v>
      </c>
      <c r="BG54" s="21">
        <f t="shared" si="12"/>
        <v>21.911627181</v>
      </c>
      <c r="BH54" s="65">
        <f t="shared" si="13"/>
        <v>0.01796837287839086</v>
      </c>
      <c r="BI54" s="64">
        <f t="shared" si="14"/>
        <v>0.39882828372699997</v>
      </c>
      <c r="BJ54" s="21">
        <f t="shared" si="15"/>
        <v>54.7790679525</v>
      </c>
      <c r="BK54" s="65">
        <f t="shared" si="16"/>
        <v>0.04492093219597715</v>
      </c>
      <c r="BL54" s="64">
        <f t="shared" si="17"/>
        <v>0.448828283727</v>
      </c>
      <c r="BM54" s="21">
        <f t="shared" si="18"/>
        <v>109.558135905</v>
      </c>
      <c r="BN54" s="65">
        <f t="shared" si="19"/>
        <v>0.0898418643919543</v>
      </c>
    </row>
    <row r="55" spans="1:66" ht="12.75">
      <c r="A55" s="17" t="s">
        <v>86</v>
      </c>
      <c r="B55" s="17">
        <v>0</v>
      </c>
      <c r="C55" s="75">
        <v>69048556</v>
      </c>
      <c r="D55" s="75">
        <v>42721964</v>
      </c>
      <c r="E55" s="75">
        <v>170940</v>
      </c>
      <c r="F55" s="75">
        <v>1362484</v>
      </c>
      <c r="G55" s="75">
        <v>16903800</v>
      </c>
      <c r="H55" s="75">
        <v>12626420</v>
      </c>
      <c r="I55" s="75">
        <v>25869292</v>
      </c>
      <c r="J55" s="75">
        <v>0</v>
      </c>
      <c r="K55" s="75">
        <v>1698416</v>
      </c>
      <c r="L55" s="75">
        <v>5517600</v>
      </c>
      <c r="M55" s="75">
        <v>242864</v>
      </c>
      <c r="N55" s="75">
        <v>26752</v>
      </c>
      <c r="O55" s="75">
        <v>48940</v>
      </c>
      <c r="P55" s="75">
        <v>23104</v>
      </c>
      <c r="Q55" s="75">
        <v>308640</v>
      </c>
      <c r="R55" s="18">
        <v>4053.4842057</v>
      </c>
      <c r="S55" s="18">
        <v>4021.59173554</v>
      </c>
      <c r="T55" s="18">
        <v>1624.12699725</v>
      </c>
      <c r="U55" s="18">
        <v>1107.42800735</v>
      </c>
      <c r="V55" s="18">
        <v>9.49963269056</v>
      </c>
      <c r="W55" s="18">
        <v>31.8924701562</v>
      </c>
      <c r="X55" s="18">
        <v>389.181359046</v>
      </c>
      <c r="Y55" s="18">
        <v>290.393112948</v>
      </c>
      <c r="Z55" s="18">
        <v>600.962626264</v>
      </c>
      <c r="AA55" s="18">
        <v>597.801469239</v>
      </c>
      <c r="AB55" s="18">
        <v>980.761340681</v>
      </c>
      <c r="AC55" s="18">
        <v>1578.56280992</v>
      </c>
      <c r="AD55" s="18">
        <v>3202.68980717</v>
      </c>
      <c r="AE55" s="18">
        <v>850.794398532</v>
      </c>
      <c r="AF55" s="18">
        <v>1290.03673095</v>
      </c>
      <c r="AG55" s="19">
        <v>0.403851784082</v>
      </c>
      <c r="AH55" s="19">
        <v>0.148647975366</v>
      </c>
      <c r="AI55" s="19">
        <v>0.243873919874</v>
      </c>
      <c r="AJ55" s="19">
        <v>0.392521895241</v>
      </c>
      <c r="AK55" s="19">
        <v>0.796373679322</v>
      </c>
      <c r="AL55" s="19">
        <v>0.507113424976</v>
      </c>
      <c r="AM55" s="19">
        <v>0.211556630926</v>
      </c>
      <c r="AN55" s="19">
        <v>0.275370569708</v>
      </c>
      <c r="AO55" s="19">
        <v>0.00236215740315</v>
      </c>
      <c r="AP55" s="19">
        <v>0.0967729656907</v>
      </c>
      <c r="AQ55" s="19">
        <v>0.0722085015198</v>
      </c>
      <c r="AR55" s="19">
        <v>0.149434021597</v>
      </c>
      <c r="AS55" s="19">
        <v>0.400674312475</v>
      </c>
      <c r="AT55" s="19">
        <v>0.318253794879</v>
      </c>
      <c r="AU55" s="19">
        <v>0.273203977406</v>
      </c>
      <c r="AV55" s="19">
        <v>0.00234357214892</v>
      </c>
      <c r="AW55" s="19">
        <v>0.00786791523976</v>
      </c>
      <c r="AX55" s="19">
        <v>0.0960115641991</v>
      </c>
      <c r="AY55" s="19">
        <v>0.0716403711503</v>
      </c>
      <c r="AZ55" s="19">
        <v>0.148258287381</v>
      </c>
      <c r="BA55" s="17">
        <v>73257.1733091</v>
      </c>
      <c r="BB55" s="17">
        <v>176569857.913</v>
      </c>
      <c r="BC55" s="20">
        <f t="shared" si="20"/>
        <v>26</v>
      </c>
      <c r="BD55" s="20">
        <f t="shared" si="21"/>
        <v>26</v>
      </c>
      <c r="BE55" s="53">
        <v>28448</v>
      </c>
      <c r="BF55" s="64">
        <f t="shared" si="11"/>
        <v>0.423851784082</v>
      </c>
      <c r="BG55" s="21">
        <f t="shared" si="12"/>
        <v>32.482539945</v>
      </c>
      <c r="BH55" s="65">
        <f t="shared" si="13"/>
        <v>0.033119718934318386</v>
      </c>
      <c r="BI55" s="64">
        <f t="shared" si="14"/>
        <v>0.453851784082</v>
      </c>
      <c r="BJ55" s="21">
        <f t="shared" si="15"/>
        <v>81.2063498625</v>
      </c>
      <c r="BK55" s="65">
        <f t="shared" si="16"/>
        <v>0.08279929733579597</v>
      </c>
      <c r="BL55" s="64">
        <f t="shared" si="17"/>
        <v>0.503851784082</v>
      </c>
      <c r="BM55" s="21">
        <f t="shared" si="18"/>
        <v>162.412699725</v>
      </c>
      <c r="BN55" s="65">
        <f t="shared" si="19"/>
        <v>0.16559859467159194</v>
      </c>
    </row>
    <row r="56" spans="1:66" ht="12.75">
      <c r="A56" s="17" t="s">
        <v>62</v>
      </c>
      <c r="B56" s="17">
        <v>3012</v>
      </c>
      <c r="C56" s="75">
        <v>227829924</v>
      </c>
      <c r="D56" s="75">
        <v>190023128</v>
      </c>
      <c r="E56" s="75">
        <v>4088348</v>
      </c>
      <c r="F56" s="75">
        <v>6553024</v>
      </c>
      <c r="G56" s="75">
        <v>39175176</v>
      </c>
      <c r="H56" s="75">
        <v>22967084</v>
      </c>
      <c r="I56" s="75">
        <v>53886928</v>
      </c>
      <c r="J56" s="75">
        <v>184</v>
      </c>
      <c r="K56" s="75">
        <v>7321088</v>
      </c>
      <c r="L56" s="75">
        <v>14890924</v>
      </c>
      <c r="M56" s="75">
        <v>377784</v>
      </c>
      <c r="N56" s="75">
        <v>869784</v>
      </c>
      <c r="O56" s="75">
        <v>57124</v>
      </c>
      <c r="P56" s="75">
        <v>60360</v>
      </c>
      <c r="Q56" s="75">
        <v>693236</v>
      </c>
      <c r="R56" s="18">
        <v>13057.7114784</v>
      </c>
      <c r="S56" s="18">
        <v>12887.3072544</v>
      </c>
      <c r="T56" s="18">
        <v>5398.32442609</v>
      </c>
      <c r="U56" s="18">
        <v>4704.17933885</v>
      </c>
      <c r="V56" s="18">
        <v>102.528282828</v>
      </c>
      <c r="W56" s="18">
        <v>170.404224059</v>
      </c>
      <c r="X56" s="18">
        <v>900.649678606</v>
      </c>
      <c r="Y56" s="18">
        <v>528.637373738</v>
      </c>
      <c r="Z56" s="18">
        <v>1252.98815427</v>
      </c>
      <c r="AA56" s="18">
        <v>1330.9292011</v>
      </c>
      <c r="AB56" s="18">
        <v>4362.33076217</v>
      </c>
      <c r="AC56" s="18">
        <v>5693.25996328</v>
      </c>
      <c r="AD56" s="18">
        <v>11091.5843894</v>
      </c>
      <c r="AE56" s="18">
        <v>1966.12708908</v>
      </c>
      <c r="AF56" s="18">
        <v>2784.80348944</v>
      </c>
      <c r="AG56" s="19">
        <v>0.418886918697</v>
      </c>
      <c r="AH56" s="19">
        <v>0.103274421478</v>
      </c>
      <c r="AI56" s="19">
        <v>0.338498235207</v>
      </c>
      <c r="AJ56" s="19">
        <v>0.441772656685</v>
      </c>
      <c r="AK56" s="19">
        <v>0.860659575381</v>
      </c>
      <c r="AL56" s="19">
        <v>0.486704535311</v>
      </c>
      <c r="AM56" s="19">
        <v>0.152563064593</v>
      </c>
      <c r="AN56" s="19">
        <v>0.365024224688</v>
      </c>
      <c r="AO56" s="19">
        <v>0.00795575683924</v>
      </c>
      <c r="AP56" s="19">
        <v>0.0698865682976</v>
      </c>
      <c r="AQ56" s="19">
        <v>0.0410200023406</v>
      </c>
      <c r="AR56" s="19">
        <v>0.0972265291375</v>
      </c>
      <c r="AS56" s="19">
        <v>0.413420409465</v>
      </c>
      <c r="AT56" s="19">
        <v>0.21326887901</v>
      </c>
      <c r="AU56" s="19">
        <v>0.360260628106</v>
      </c>
      <c r="AV56" s="19">
        <v>0.00785193354882</v>
      </c>
      <c r="AW56" s="19">
        <v>0.0130500834193</v>
      </c>
      <c r="AX56" s="19">
        <v>0.0689745427514</v>
      </c>
      <c r="AY56" s="19">
        <v>0.0404846878882</v>
      </c>
      <c r="AZ56" s="19">
        <v>0.0959577148217</v>
      </c>
      <c r="BA56" s="17">
        <v>109824.845515</v>
      </c>
      <c r="BB56" s="17">
        <v>568797587.857</v>
      </c>
      <c r="BC56" s="20">
        <f t="shared" si="20"/>
        <v>22</v>
      </c>
      <c r="BD56" s="20">
        <f t="shared" si="21"/>
        <v>42</v>
      </c>
      <c r="BE56" s="53">
        <v>23348</v>
      </c>
      <c r="BF56" s="64">
        <f t="shared" si="11"/>
        <v>0.43888691869700003</v>
      </c>
      <c r="BG56" s="21">
        <f t="shared" si="12"/>
        <v>107.9664885218</v>
      </c>
      <c r="BH56" s="65">
        <f t="shared" si="13"/>
        <v>0.02474972541240617</v>
      </c>
      <c r="BI56" s="64">
        <f t="shared" si="14"/>
        <v>0.468886918697</v>
      </c>
      <c r="BJ56" s="21">
        <f t="shared" si="15"/>
        <v>269.9162213045</v>
      </c>
      <c r="BK56" s="65">
        <f t="shared" si="16"/>
        <v>0.06187431353101542</v>
      </c>
      <c r="BL56" s="64">
        <f t="shared" si="17"/>
        <v>0.518886918697</v>
      </c>
      <c r="BM56" s="21">
        <f t="shared" si="18"/>
        <v>539.832442609</v>
      </c>
      <c r="BN56" s="65">
        <f t="shared" si="19"/>
        <v>0.12374862706203084</v>
      </c>
    </row>
    <row r="57" spans="1:66" ht="12.75">
      <c r="A57" s="17" t="s">
        <v>77</v>
      </c>
      <c r="B57" s="17">
        <v>0</v>
      </c>
      <c r="C57" s="75">
        <v>51130904</v>
      </c>
      <c r="D57" s="75">
        <v>32903040</v>
      </c>
      <c r="E57" s="75">
        <v>748120</v>
      </c>
      <c r="F57" s="75">
        <v>158300</v>
      </c>
      <c r="G57" s="75">
        <v>13192284</v>
      </c>
      <c r="H57" s="75">
        <v>8794372</v>
      </c>
      <c r="I57" s="75">
        <v>21366120</v>
      </c>
      <c r="J57" s="75">
        <v>0</v>
      </c>
      <c r="K57" s="75">
        <v>20908</v>
      </c>
      <c r="L57" s="75">
        <v>1229896</v>
      </c>
      <c r="M57" s="75">
        <v>195012</v>
      </c>
      <c r="N57" s="75">
        <v>24</v>
      </c>
      <c r="O57" s="75">
        <v>548</v>
      </c>
      <c r="P57" s="75">
        <v>0</v>
      </c>
      <c r="Q57" s="75">
        <v>18132</v>
      </c>
      <c r="R57" s="18">
        <v>2978.82598715</v>
      </c>
      <c r="S57" s="18">
        <v>2975.19136823</v>
      </c>
      <c r="T57" s="18">
        <v>1174.28402204</v>
      </c>
      <c r="U57" s="18">
        <v>783.584389349</v>
      </c>
      <c r="V57" s="18">
        <v>21.6513314968</v>
      </c>
      <c r="W57" s="18">
        <v>3.63461891644</v>
      </c>
      <c r="X57" s="18">
        <v>302.865748394</v>
      </c>
      <c r="Y57" s="18">
        <v>201.891000919</v>
      </c>
      <c r="Z57" s="18">
        <v>490.914876034</v>
      </c>
      <c r="AA57" s="18">
        <v>507.673094583</v>
      </c>
      <c r="AB57" s="18">
        <v>755.34986226</v>
      </c>
      <c r="AC57" s="18">
        <v>1263.02295684</v>
      </c>
      <c r="AD57" s="18">
        <v>2437.30697888</v>
      </c>
      <c r="AE57" s="18">
        <v>541.519008265</v>
      </c>
      <c r="AF57" s="18">
        <v>1017.32295684</v>
      </c>
      <c r="AG57" s="19">
        <v>0.394691929594</v>
      </c>
      <c r="AH57" s="19">
        <v>0.170635442145</v>
      </c>
      <c r="AI57" s="19">
        <v>0.253882782239</v>
      </c>
      <c r="AJ57" s="19">
        <v>0.424518224383</v>
      </c>
      <c r="AK57" s="19">
        <v>0.819210153978</v>
      </c>
      <c r="AL57" s="19">
        <v>0.481795700014</v>
      </c>
      <c r="AM57" s="19">
        <v>0.182011488084</v>
      </c>
      <c r="AN57" s="19">
        <v>0.263372769132</v>
      </c>
      <c r="AO57" s="19">
        <v>0.0072772903713</v>
      </c>
      <c r="AP57" s="19">
        <v>0.101797064763</v>
      </c>
      <c r="AQ57" s="19">
        <v>0.0678581563103</v>
      </c>
      <c r="AR57" s="19">
        <v>0.165002789829</v>
      </c>
      <c r="AS57" s="19">
        <v>0.394210345655</v>
      </c>
      <c r="AT57" s="19">
        <v>0.341518088412</v>
      </c>
      <c r="AU57" s="19">
        <v>0.26305141446</v>
      </c>
      <c r="AV57" s="19">
        <v>0.00726841097474</v>
      </c>
      <c r="AW57" s="19">
        <v>0.00122015147314</v>
      </c>
      <c r="AX57" s="19">
        <v>0.101672856924</v>
      </c>
      <c r="AY57" s="19">
        <v>0.0677753590809</v>
      </c>
      <c r="AZ57" s="19">
        <v>0.164801461432</v>
      </c>
      <c r="BA57" s="17">
        <v>62170.553798</v>
      </c>
      <c r="BB57" s="17">
        <v>129757446.657</v>
      </c>
      <c r="BC57" s="20">
        <f t="shared" si="20"/>
        <v>28</v>
      </c>
      <c r="BD57" s="20">
        <f t="shared" si="21"/>
        <v>25</v>
      </c>
      <c r="BE57" s="53">
        <v>22295</v>
      </c>
      <c r="BF57" s="64">
        <f t="shared" si="11"/>
        <v>0.41469192959400003</v>
      </c>
      <c r="BG57" s="21">
        <f t="shared" si="12"/>
        <v>23.485680440800003</v>
      </c>
      <c r="BH57" s="65">
        <f t="shared" si="13"/>
        <v>0.03109245346326146</v>
      </c>
      <c r="BI57" s="64">
        <f t="shared" si="14"/>
        <v>0.444691929594</v>
      </c>
      <c r="BJ57" s="21">
        <f t="shared" si="15"/>
        <v>58.714201102000004</v>
      </c>
      <c r="BK57" s="65">
        <f t="shared" si="16"/>
        <v>0.07773113365815364</v>
      </c>
      <c r="BL57" s="64">
        <f t="shared" si="17"/>
        <v>0.494691929594</v>
      </c>
      <c r="BM57" s="21">
        <f t="shared" si="18"/>
        <v>117.42840220400001</v>
      </c>
      <c r="BN57" s="65">
        <f t="shared" si="19"/>
        <v>0.15546226731630727</v>
      </c>
    </row>
    <row r="58" spans="1:66" ht="12.75">
      <c r="A58" s="17" t="s">
        <v>76</v>
      </c>
      <c r="B58" s="17">
        <v>748</v>
      </c>
      <c r="C58" s="75">
        <v>280593352</v>
      </c>
      <c r="D58" s="75">
        <v>219807068</v>
      </c>
      <c r="E58" s="75">
        <v>4318096</v>
      </c>
      <c r="F58" s="75">
        <v>3107016</v>
      </c>
      <c r="G58" s="75">
        <v>50495756</v>
      </c>
      <c r="H58" s="75">
        <v>33714156</v>
      </c>
      <c r="I58" s="75">
        <v>73103948</v>
      </c>
      <c r="J58" s="75">
        <v>0</v>
      </c>
      <c r="K58" s="75">
        <v>14102748</v>
      </c>
      <c r="L58" s="75">
        <v>5962456</v>
      </c>
      <c r="M58" s="75">
        <v>431952</v>
      </c>
      <c r="N58" s="75">
        <v>766608</v>
      </c>
      <c r="O58" s="75">
        <v>2760</v>
      </c>
      <c r="P58" s="75">
        <v>23436</v>
      </c>
      <c r="Q58" s="75">
        <v>577168</v>
      </c>
      <c r="R58" s="18">
        <v>15771.4995409</v>
      </c>
      <c r="S58" s="18">
        <v>15682.5733701</v>
      </c>
      <c r="T58" s="18">
        <v>6765.29155189</v>
      </c>
      <c r="U58" s="18">
        <v>5182.95509643</v>
      </c>
      <c r="V58" s="18">
        <v>109.046097337</v>
      </c>
      <c r="W58" s="18">
        <v>88.9261707991</v>
      </c>
      <c r="X58" s="18">
        <v>1159.28640955</v>
      </c>
      <c r="Y58" s="18">
        <v>774.508539946</v>
      </c>
      <c r="Z58" s="18">
        <v>1691.48567493</v>
      </c>
      <c r="AA58" s="18">
        <v>1777.36556474</v>
      </c>
      <c r="AB58" s="18">
        <v>5046.07594124</v>
      </c>
      <c r="AC58" s="18">
        <v>6823.44150598</v>
      </c>
      <c r="AD58" s="18">
        <v>13588.7330579</v>
      </c>
      <c r="AE58" s="18">
        <v>2182.76648302</v>
      </c>
      <c r="AF58" s="18">
        <v>3734.32672177</v>
      </c>
      <c r="AG58" s="19">
        <v>0.431389121686</v>
      </c>
      <c r="AH58" s="19">
        <v>0.113333795596</v>
      </c>
      <c r="AI58" s="19">
        <v>0.321763260541</v>
      </c>
      <c r="AJ58" s="19">
        <v>0.435097056137</v>
      </c>
      <c r="AK58" s="19">
        <v>0.866486177823</v>
      </c>
      <c r="AL58" s="19">
        <v>0.497860361454</v>
      </c>
      <c r="AM58" s="19">
        <v>0.139184203479</v>
      </c>
      <c r="AN58" s="19">
        <v>0.330491366061</v>
      </c>
      <c r="AO58" s="19">
        <v>0.00695332932701</v>
      </c>
      <c r="AP58" s="19">
        <v>0.0739219503199</v>
      </c>
      <c r="AQ58" s="19">
        <v>0.0493865720675</v>
      </c>
      <c r="AR58" s="19">
        <v>0.107857660539</v>
      </c>
      <c r="AS58" s="19">
        <v>0.42895677322</v>
      </c>
      <c r="AT58" s="19">
        <v>0.236776896965</v>
      </c>
      <c r="AU58" s="19">
        <v>0.328627920445</v>
      </c>
      <c r="AV58" s="19">
        <v>0.00691412360977</v>
      </c>
      <c r="AW58" s="19">
        <v>0.00563840937055</v>
      </c>
      <c r="AX58" s="19">
        <v>0.0735051481025</v>
      </c>
      <c r="AY58" s="19">
        <v>0.0491081103568</v>
      </c>
      <c r="AZ58" s="19">
        <v>0.107249514895</v>
      </c>
      <c r="BA58" s="17">
        <v>108368.124876</v>
      </c>
      <c r="BB58" s="17">
        <v>687008283.693</v>
      </c>
      <c r="BC58" s="20">
        <f t="shared" si="20"/>
        <v>20</v>
      </c>
      <c r="BD58" s="20">
        <f t="shared" si="21"/>
        <v>40</v>
      </c>
      <c r="BE58" s="53">
        <v>44750</v>
      </c>
      <c r="BF58" s="64">
        <f t="shared" si="11"/>
        <v>0.45138912168600004</v>
      </c>
      <c r="BG58" s="21">
        <f t="shared" si="12"/>
        <v>135.3058310378</v>
      </c>
      <c r="BH58" s="65">
        <f t="shared" si="13"/>
        <v>0.026814069509336506</v>
      </c>
      <c r="BI58" s="64">
        <f t="shared" si="14"/>
        <v>0.481389121686</v>
      </c>
      <c r="BJ58" s="21">
        <f t="shared" si="15"/>
        <v>338.2645775945</v>
      </c>
      <c r="BK58" s="65">
        <f t="shared" si="16"/>
        <v>0.06703517377334127</v>
      </c>
      <c r="BL58" s="64">
        <f t="shared" si="17"/>
        <v>0.531389121686</v>
      </c>
      <c r="BM58" s="21">
        <f t="shared" si="18"/>
        <v>676.529155189</v>
      </c>
      <c r="BN58" s="65">
        <f t="shared" si="19"/>
        <v>0.13407034754668254</v>
      </c>
    </row>
    <row r="59" spans="1:66" ht="12.75">
      <c r="A59" s="17" t="s">
        <v>105</v>
      </c>
      <c r="B59" s="17">
        <v>0</v>
      </c>
      <c r="C59" s="75">
        <v>14690456</v>
      </c>
      <c r="D59" s="75">
        <v>12778804</v>
      </c>
      <c r="E59" s="75">
        <v>162180</v>
      </c>
      <c r="F59" s="75">
        <v>156</v>
      </c>
      <c r="G59" s="75">
        <v>7284568</v>
      </c>
      <c r="H59" s="75">
        <v>4231352</v>
      </c>
      <c r="I59" s="75">
        <v>11363480</v>
      </c>
      <c r="J59" s="75">
        <v>0</v>
      </c>
      <c r="K59" s="75">
        <v>2076</v>
      </c>
      <c r="L59" s="75">
        <v>223348</v>
      </c>
      <c r="M59" s="75">
        <v>33404</v>
      </c>
      <c r="N59" s="75">
        <v>0</v>
      </c>
      <c r="O59" s="75">
        <v>0</v>
      </c>
      <c r="P59" s="75">
        <v>0</v>
      </c>
      <c r="Q59" s="75">
        <v>77008</v>
      </c>
      <c r="R59" s="18">
        <v>1167.28264463</v>
      </c>
      <c r="S59" s="18">
        <v>1167.27906336</v>
      </c>
      <c r="T59" s="18">
        <v>337.294123049</v>
      </c>
      <c r="U59" s="18">
        <v>298.488337925</v>
      </c>
      <c r="V59" s="18">
        <v>4.48999081727</v>
      </c>
      <c r="W59" s="18">
        <v>0.00358126721764</v>
      </c>
      <c r="X59" s="18">
        <v>167.23067034</v>
      </c>
      <c r="Y59" s="18">
        <v>97.1384756659</v>
      </c>
      <c r="Z59" s="18">
        <v>262.637465565</v>
      </c>
      <c r="AA59" s="18">
        <v>264.592745639</v>
      </c>
      <c r="AB59" s="18">
        <v>293.360973371</v>
      </c>
      <c r="AC59" s="18">
        <v>557.953719009</v>
      </c>
      <c r="AD59" s="18">
        <v>895.247842059</v>
      </c>
      <c r="AE59" s="18">
        <v>272.034802572</v>
      </c>
      <c r="AF59" s="18">
        <v>531.496602388</v>
      </c>
      <c r="AG59" s="19">
        <v>0.288957571189</v>
      </c>
      <c r="AH59" s="19">
        <v>0.226674797778</v>
      </c>
      <c r="AI59" s="19">
        <v>0.251320341963</v>
      </c>
      <c r="AJ59" s="19">
        <v>0.477995139741</v>
      </c>
      <c r="AK59" s="19">
        <v>0.76695271093</v>
      </c>
      <c r="AL59" s="19">
        <v>0.376760609971</v>
      </c>
      <c r="AM59" s="19">
        <v>0.233050357117</v>
      </c>
      <c r="AN59" s="19">
        <v>0.255712920152</v>
      </c>
      <c r="AO59" s="19">
        <v>0.00384654446241</v>
      </c>
      <c r="AP59" s="19">
        <v>0.143265372942</v>
      </c>
      <c r="AQ59" s="19">
        <v>0.0832178685584</v>
      </c>
      <c r="AR59" s="19">
        <v>0.224999722696</v>
      </c>
      <c r="AS59" s="19">
        <v>0.288956684656</v>
      </c>
      <c r="AT59" s="19">
        <v>0.45532811169</v>
      </c>
      <c r="AU59" s="19">
        <v>0.255712135615</v>
      </c>
      <c r="AV59" s="19">
        <v>0.00384653266107</v>
      </c>
      <c r="AW59" s="19">
        <v>3.06803774914E-06</v>
      </c>
      <c r="AX59" s="19">
        <v>0.143264933398</v>
      </c>
      <c r="AY59" s="19">
        <v>0.0832176132428</v>
      </c>
      <c r="AZ59" s="19">
        <v>0.224999032388</v>
      </c>
      <c r="BA59" s="17">
        <v>34245.6707301</v>
      </c>
      <c r="BB59" s="17">
        <v>50851768.8517</v>
      </c>
      <c r="BC59" s="20">
        <f t="shared" si="20"/>
        <v>41</v>
      </c>
      <c r="BD59" s="20">
        <f t="shared" si="21"/>
        <v>10</v>
      </c>
      <c r="BE59" s="53">
        <v>13539</v>
      </c>
      <c r="BF59" s="64">
        <f t="shared" si="11"/>
        <v>0.308957571189</v>
      </c>
      <c r="BG59" s="21">
        <f t="shared" si="12"/>
        <v>6.74588246098</v>
      </c>
      <c r="BH59" s="65">
        <f t="shared" si="13"/>
        <v>0.022995159797376305</v>
      </c>
      <c r="BI59" s="64">
        <f t="shared" si="14"/>
        <v>0.338957571189</v>
      </c>
      <c r="BJ59" s="21">
        <f t="shared" si="15"/>
        <v>16.86470615245</v>
      </c>
      <c r="BK59" s="65">
        <f t="shared" si="16"/>
        <v>0.05748789949344077</v>
      </c>
      <c r="BL59" s="64">
        <f t="shared" si="17"/>
        <v>0.388957571189</v>
      </c>
      <c r="BM59" s="21">
        <f t="shared" si="18"/>
        <v>33.7294123049</v>
      </c>
      <c r="BN59" s="65">
        <f t="shared" si="19"/>
        <v>0.11497579898688154</v>
      </c>
    </row>
    <row r="60" spans="1:66" ht="12.75">
      <c r="A60" s="17" t="s">
        <v>93</v>
      </c>
      <c r="B60" s="17">
        <v>380</v>
      </c>
      <c r="C60" s="75">
        <v>62112956</v>
      </c>
      <c r="D60" s="75">
        <v>52252120</v>
      </c>
      <c r="E60" s="75">
        <v>10163388</v>
      </c>
      <c r="F60" s="75">
        <v>4405940</v>
      </c>
      <c r="G60" s="75">
        <v>7414020</v>
      </c>
      <c r="H60" s="75">
        <v>4645700</v>
      </c>
      <c r="I60" s="75">
        <v>15079612</v>
      </c>
      <c r="J60" s="75">
        <v>200</v>
      </c>
      <c r="K60" s="75">
        <v>281064</v>
      </c>
      <c r="L60" s="75">
        <v>793328</v>
      </c>
      <c r="M60" s="75">
        <v>51504</v>
      </c>
      <c r="N60" s="75">
        <v>6564</v>
      </c>
      <c r="O60" s="75">
        <v>0</v>
      </c>
      <c r="P60" s="75">
        <v>0</v>
      </c>
      <c r="Q60" s="75">
        <v>30788</v>
      </c>
      <c r="R60" s="18">
        <v>3609.66446282</v>
      </c>
      <c r="S60" s="18">
        <v>3508.36730946</v>
      </c>
      <c r="T60" s="18">
        <v>1432.36960514</v>
      </c>
      <c r="U60" s="18">
        <v>1217.75592287</v>
      </c>
      <c r="V60" s="18">
        <v>234.501652893</v>
      </c>
      <c r="W60" s="18">
        <v>101.297153352</v>
      </c>
      <c r="X60" s="18">
        <v>170.202479339</v>
      </c>
      <c r="Y60" s="18">
        <v>106.650596878</v>
      </c>
      <c r="Z60" s="18">
        <v>346.887052342</v>
      </c>
      <c r="AA60" s="18">
        <v>579.499540864</v>
      </c>
      <c r="AB60" s="18">
        <v>1199.543618</v>
      </c>
      <c r="AC60" s="18">
        <v>1779.04315886</v>
      </c>
      <c r="AD60" s="18">
        <v>3211.41276401</v>
      </c>
      <c r="AE60" s="18">
        <v>398.251698807</v>
      </c>
      <c r="AF60" s="18">
        <v>858.241781452</v>
      </c>
      <c r="AG60" s="19">
        <v>0.408272418136</v>
      </c>
      <c r="AH60" s="19">
        <v>0.165176416763</v>
      </c>
      <c r="AI60" s="19">
        <v>0.341909359024</v>
      </c>
      <c r="AJ60" s="19">
        <v>0.507085775787</v>
      </c>
      <c r="AK60" s="19">
        <v>0.915358193923</v>
      </c>
      <c r="AL60" s="19">
        <v>0.44602475932</v>
      </c>
      <c r="AM60" s="19">
        <v>0.113514824327</v>
      </c>
      <c r="AN60" s="19">
        <v>0.347100464533</v>
      </c>
      <c r="AO60" s="19">
        <v>0.0668406789279</v>
      </c>
      <c r="AP60" s="19">
        <v>0.0485133010104</v>
      </c>
      <c r="AQ60" s="19">
        <v>0.0303989256172</v>
      </c>
      <c r="AR60" s="19">
        <v>0.0988742117755</v>
      </c>
      <c r="AS60" s="19">
        <v>0.39681516659</v>
      </c>
      <c r="AT60" s="19">
        <v>0.237762204851</v>
      </c>
      <c r="AU60" s="19">
        <v>0.337359866938</v>
      </c>
      <c r="AV60" s="19">
        <v>0.0649649448885</v>
      </c>
      <c r="AW60" s="19">
        <v>0.028062761621</v>
      </c>
      <c r="AX60" s="19">
        <v>0.0471518838087</v>
      </c>
      <c r="AY60" s="19">
        <v>0.029545847814</v>
      </c>
      <c r="AZ60" s="19">
        <v>0.09609952834</v>
      </c>
      <c r="BA60" s="17">
        <v>77656.5870564</v>
      </c>
      <c r="BB60" s="17">
        <v>157238238.755</v>
      </c>
      <c r="BC60" s="20">
        <f t="shared" si="20"/>
        <v>27</v>
      </c>
      <c r="BD60" s="20">
        <f t="shared" si="21"/>
        <v>39</v>
      </c>
      <c r="BE60" s="53">
        <v>2034</v>
      </c>
      <c r="BF60" s="64">
        <f t="shared" si="11"/>
        <v>0.42827241813600003</v>
      </c>
      <c r="BG60" s="21">
        <f t="shared" si="12"/>
        <v>28.6473921028</v>
      </c>
      <c r="BH60" s="65">
        <f t="shared" si="13"/>
        <v>0.02388190948034372</v>
      </c>
      <c r="BI60" s="64">
        <f t="shared" si="14"/>
        <v>0.458272418136</v>
      </c>
      <c r="BJ60" s="21">
        <f t="shared" si="15"/>
        <v>71.618480257</v>
      </c>
      <c r="BK60" s="65">
        <f t="shared" si="16"/>
        <v>0.05970477370085929</v>
      </c>
      <c r="BL60" s="64">
        <f t="shared" si="17"/>
        <v>0.508272418136</v>
      </c>
      <c r="BM60" s="21">
        <f t="shared" si="18"/>
        <v>143.236960514</v>
      </c>
      <c r="BN60" s="65">
        <f t="shared" si="19"/>
        <v>0.11940954740171858</v>
      </c>
    </row>
    <row r="61" spans="1:66" ht="12.75">
      <c r="A61" s="17" t="s">
        <v>53</v>
      </c>
      <c r="B61" s="17">
        <v>1516</v>
      </c>
      <c r="C61" s="75">
        <v>106290196</v>
      </c>
      <c r="D61" s="75">
        <v>42283096</v>
      </c>
      <c r="E61" s="75">
        <v>1085632</v>
      </c>
      <c r="F61" s="75">
        <v>930004</v>
      </c>
      <c r="G61" s="75">
        <v>7796904</v>
      </c>
      <c r="H61" s="75">
        <v>4095268</v>
      </c>
      <c r="I61" s="75">
        <v>12949620</v>
      </c>
      <c r="J61" s="75">
        <v>100</v>
      </c>
      <c r="K61" s="75">
        <v>6803816</v>
      </c>
      <c r="L61" s="75">
        <v>8877712</v>
      </c>
      <c r="M61" s="75">
        <v>133588</v>
      </c>
      <c r="N61" s="75">
        <v>407716</v>
      </c>
      <c r="O61" s="75">
        <v>20204</v>
      </c>
      <c r="P61" s="75">
        <v>120</v>
      </c>
      <c r="Q61" s="75">
        <v>420672</v>
      </c>
      <c r="R61" s="18">
        <v>4409.88402205</v>
      </c>
      <c r="S61" s="18">
        <v>4379.17419652</v>
      </c>
      <c r="T61" s="18">
        <v>2596.28126722</v>
      </c>
      <c r="U61" s="18">
        <v>1174.49054178</v>
      </c>
      <c r="V61" s="18">
        <v>27.9894398531</v>
      </c>
      <c r="W61" s="18">
        <v>30.7098255281</v>
      </c>
      <c r="X61" s="18">
        <v>179.45610652</v>
      </c>
      <c r="Y61" s="18">
        <v>94.0171717173</v>
      </c>
      <c r="Z61" s="18">
        <v>306.939669422</v>
      </c>
      <c r="AA61" s="18">
        <v>322.205050506</v>
      </c>
      <c r="AB61" s="18">
        <v>970.686317724</v>
      </c>
      <c r="AC61" s="18">
        <v>1292.89136823</v>
      </c>
      <c r="AD61" s="18">
        <v>3889.17263545</v>
      </c>
      <c r="AE61" s="18">
        <v>520.711386594</v>
      </c>
      <c r="AF61" s="18">
        <v>608.402387513</v>
      </c>
      <c r="AG61" s="19">
        <v>0.592870059676</v>
      </c>
      <c r="AH61" s="19">
        <v>0.0735766690354</v>
      </c>
      <c r="AI61" s="19">
        <v>0.221659672387</v>
      </c>
      <c r="AJ61" s="19">
        <v>0.295236341422</v>
      </c>
      <c r="AK61" s="19">
        <v>0.888106401098</v>
      </c>
      <c r="AL61" s="19">
        <v>0.667566475079</v>
      </c>
      <c r="AM61" s="19">
        <v>0.118906296764</v>
      </c>
      <c r="AN61" s="19">
        <v>0.268199091673</v>
      </c>
      <c r="AO61" s="19">
        <v>0.00639148812015</v>
      </c>
      <c r="AP61" s="19">
        <v>0.0409794400649</v>
      </c>
      <c r="AQ61" s="19">
        <v>0.0214691554842</v>
      </c>
      <c r="AR61" s="19">
        <v>0.0700907649817</v>
      </c>
      <c r="AS61" s="19">
        <v>0.58874139416</v>
      </c>
      <c r="AT61" s="19">
        <v>0.137963353338</v>
      </c>
      <c r="AU61" s="19">
        <v>0.266331390103</v>
      </c>
      <c r="AV61" s="19">
        <v>0.00634697867635</v>
      </c>
      <c r="AW61" s="19">
        <v>0.00696386239968</v>
      </c>
      <c r="AX61" s="19">
        <v>0.0406940648831</v>
      </c>
      <c r="AY61" s="19">
        <v>0.0213196472395</v>
      </c>
      <c r="AZ61" s="19">
        <v>0.0696026625389</v>
      </c>
      <c r="BA61" s="17">
        <v>70232.1528971</v>
      </c>
      <c r="BB61" s="17">
        <v>192095427.828</v>
      </c>
      <c r="BC61" s="20">
        <f t="shared" si="20"/>
        <v>7</v>
      </c>
      <c r="BD61" s="20">
        <f t="shared" si="21"/>
        <v>52</v>
      </c>
      <c r="BE61" s="53">
        <v>2281</v>
      </c>
      <c r="BF61" s="64">
        <f t="shared" si="11"/>
        <v>0.6128700596760001</v>
      </c>
      <c r="BG61" s="21">
        <f t="shared" si="12"/>
        <v>51.9256253444</v>
      </c>
      <c r="BH61" s="65">
        <f t="shared" si="13"/>
        <v>0.053493723354576285</v>
      </c>
      <c r="BI61" s="64">
        <f t="shared" si="14"/>
        <v>0.6428700596760001</v>
      </c>
      <c r="BJ61" s="21">
        <f t="shared" si="15"/>
        <v>129.814063361</v>
      </c>
      <c r="BK61" s="65">
        <f t="shared" si="16"/>
        <v>0.1337343083864407</v>
      </c>
      <c r="BL61" s="64">
        <f t="shared" si="17"/>
        <v>0.692870059676</v>
      </c>
      <c r="BM61" s="21">
        <f t="shared" si="18"/>
        <v>259.628126722</v>
      </c>
      <c r="BN61" s="65">
        <f t="shared" si="19"/>
        <v>0.2674686167728814</v>
      </c>
    </row>
    <row r="62" spans="1:66" ht="12.75">
      <c r="A62" s="17" t="s">
        <v>61</v>
      </c>
      <c r="B62" s="17">
        <v>0</v>
      </c>
      <c r="C62" s="75">
        <v>21943484</v>
      </c>
      <c r="D62" s="75">
        <v>40134336</v>
      </c>
      <c r="E62" s="75">
        <v>1633376</v>
      </c>
      <c r="F62" s="75">
        <v>311364</v>
      </c>
      <c r="G62" s="75">
        <v>14584200</v>
      </c>
      <c r="H62" s="75">
        <v>9987680</v>
      </c>
      <c r="I62" s="75">
        <v>26424224</v>
      </c>
      <c r="J62" s="75">
        <v>0</v>
      </c>
      <c r="K62" s="75">
        <v>208</v>
      </c>
      <c r="L62" s="75">
        <v>284084</v>
      </c>
      <c r="M62" s="75">
        <v>43600</v>
      </c>
      <c r="N62" s="75">
        <v>0</v>
      </c>
      <c r="O62" s="75">
        <v>0</v>
      </c>
      <c r="P62" s="75">
        <v>0</v>
      </c>
      <c r="Q62" s="75">
        <v>7844</v>
      </c>
      <c r="R62" s="18">
        <v>2648.17263545</v>
      </c>
      <c r="S62" s="18">
        <v>2641.02470157</v>
      </c>
      <c r="T62" s="18">
        <v>503.757851241</v>
      </c>
      <c r="U62" s="18">
        <v>927.879247017</v>
      </c>
      <c r="V62" s="18">
        <v>38.4980716254</v>
      </c>
      <c r="W62" s="18">
        <v>7.14793388431</v>
      </c>
      <c r="X62" s="18">
        <v>334.807162535</v>
      </c>
      <c r="Y62" s="18">
        <v>229.285583104</v>
      </c>
      <c r="Z62" s="18">
        <v>606.796786043</v>
      </c>
      <c r="AA62" s="18">
        <v>644.113865933</v>
      </c>
      <c r="AB62" s="18">
        <v>921.357575759</v>
      </c>
      <c r="AC62" s="18">
        <v>1565.47144169</v>
      </c>
      <c r="AD62" s="18">
        <v>2069.22929293</v>
      </c>
      <c r="AE62" s="18">
        <v>578.943342517</v>
      </c>
      <c r="AF62" s="18">
        <v>1209.38760331</v>
      </c>
      <c r="AG62" s="19">
        <v>0.190743331913</v>
      </c>
      <c r="AH62" s="19">
        <v>0.243887861235</v>
      </c>
      <c r="AI62" s="19">
        <v>0.3488636722</v>
      </c>
      <c r="AJ62" s="19">
        <v>0.592751533435</v>
      </c>
      <c r="AK62" s="19">
        <v>0.783494865348</v>
      </c>
      <c r="AL62" s="19">
        <v>0.243451923362</v>
      </c>
      <c r="AM62" s="19">
        <v>0.219211634853</v>
      </c>
      <c r="AN62" s="19">
        <v>0.351333043749</v>
      </c>
      <c r="AO62" s="19">
        <v>0.0145769449269</v>
      </c>
      <c r="AP62" s="19">
        <v>0.126771689162</v>
      </c>
      <c r="AQ62" s="19">
        <v>0.0868169021548</v>
      </c>
      <c r="AR62" s="19">
        <v>0.229758088095</v>
      </c>
      <c r="AS62" s="19">
        <v>0.190228478498</v>
      </c>
      <c r="AT62" s="19">
        <v>0.456687599259</v>
      </c>
      <c r="AU62" s="19">
        <v>0.350384727414</v>
      </c>
      <c r="AV62" s="19">
        <v>0.0145375989126</v>
      </c>
      <c r="AW62" s="19">
        <v>0.00269919482915</v>
      </c>
      <c r="AX62" s="19">
        <v>0.126429507674</v>
      </c>
      <c r="AY62" s="19">
        <v>0.0865825664214</v>
      </c>
      <c r="AZ62" s="19">
        <v>0.229137926252</v>
      </c>
      <c r="BA62" s="17">
        <v>95694.3085047</v>
      </c>
      <c r="BB62" s="17">
        <v>115354632.039</v>
      </c>
      <c r="BC62" s="20">
        <f t="shared" si="20"/>
        <v>56</v>
      </c>
      <c r="BD62" s="20">
        <f t="shared" si="21"/>
        <v>9</v>
      </c>
      <c r="BE62" s="53">
        <v>13542</v>
      </c>
      <c r="BF62" s="64">
        <f t="shared" si="11"/>
        <v>0.210743331913</v>
      </c>
      <c r="BG62" s="21">
        <f t="shared" si="12"/>
        <v>10.075157024820001</v>
      </c>
      <c r="BH62" s="65">
        <f t="shared" si="13"/>
        <v>0.010935121488006698</v>
      </c>
      <c r="BI62" s="64">
        <f t="shared" si="14"/>
        <v>0.240743331913</v>
      </c>
      <c r="BJ62" s="21">
        <f t="shared" si="15"/>
        <v>25.187892562050003</v>
      </c>
      <c r="BK62" s="65">
        <f t="shared" si="16"/>
        <v>0.027337803720016745</v>
      </c>
      <c r="BL62" s="64">
        <f t="shared" si="17"/>
        <v>0.290743331913</v>
      </c>
      <c r="BM62" s="21">
        <f t="shared" si="18"/>
        <v>50.375785124100005</v>
      </c>
      <c r="BN62" s="65">
        <f t="shared" si="19"/>
        <v>0.05467560744003349</v>
      </c>
    </row>
    <row r="63" spans="1:66" ht="12.75">
      <c r="A63" s="17" t="s">
        <v>68</v>
      </c>
      <c r="B63" s="17">
        <v>1160</v>
      </c>
      <c r="C63" s="75">
        <v>174325656</v>
      </c>
      <c r="D63" s="75">
        <v>137207280</v>
      </c>
      <c r="E63" s="75">
        <v>1746892</v>
      </c>
      <c r="F63" s="75">
        <v>2793880</v>
      </c>
      <c r="G63" s="75">
        <v>35461696</v>
      </c>
      <c r="H63" s="75">
        <v>23719436</v>
      </c>
      <c r="I63" s="75">
        <v>50384288</v>
      </c>
      <c r="J63" s="75">
        <v>0</v>
      </c>
      <c r="K63" s="75">
        <v>6673704</v>
      </c>
      <c r="L63" s="75">
        <v>9115176</v>
      </c>
      <c r="M63" s="75">
        <v>486120</v>
      </c>
      <c r="N63" s="75">
        <v>372716</v>
      </c>
      <c r="O63" s="75">
        <v>22012</v>
      </c>
      <c r="P63" s="75">
        <v>536</v>
      </c>
      <c r="Q63" s="75">
        <v>291404</v>
      </c>
      <c r="R63" s="18">
        <v>10160.7161616</v>
      </c>
      <c r="S63" s="18">
        <v>10088.0211203</v>
      </c>
      <c r="T63" s="18">
        <v>4155.17355373</v>
      </c>
      <c r="U63" s="18">
        <v>3359.10137742</v>
      </c>
      <c r="V63" s="18">
        <v>51.2629017448</v>
      </c>
      <c r="W63" s="18">
        <v>72.6950413224</v>
      </c>
      <c r="X63" s="18">
        <v>814.593847568</v>
      </c>
      <c r="Y63" s="18">
        <v>544.535629018</v>
      </c>
      <c r="Z63" s="18">
        <v>1163.35381084</v>
      </c>
      <c r="AA63" s="18">
        <v>1196.76721763</v>
      </c>
      <c r="AB63" s="18">
        <v>3149.84573003</v>
      </c>
      <c r="AC63" s="18">
        <v>4346.61294767</v>
      </c>
      <c r="AD63" s="18">
        <v>8501.78650139</v>
      </c>
      <c r="AE63" s="18">
        <v>1658.92966024</v>
      </c>
      <c r="AF63" s="18">
        <v>2573.74618917</v>
      </c>
      <c r="AG63" s="19">
        <v>0.411891837276</v>
      </c>
      <c r="AH63" s="19">
        <v>0.118632505162</v>
      </c>
      <c r="AI63" s="19">
        <v>0.312236234685</v>
      </c>
      <c r="AJ63" s="19">
        <v>0.430868739848</v>
      </c>
      <c r="AK63" s="19">
        <v>0.842760577124</v>
      </c>
      <c r="AL63" s="19">
        <v>0.488741225511</v>
      </c>
      <c r="AM63" s="19">
        <v>0.164445498325</v>
      </c>
      <c r="AN63" s="19">
        <v>0.332979217366</v>
      </c>
      <c r="AO63" s="19">
        <v>0.00508156169911</v>
      </c>
      <c r="AP63" s="19">
        <v>0.0807486263017</v>
      </c>
      <c r="AQ63" s="19">
        <v>0.0539784386377</v>
      </c>
      <c r="AR63" s="19">
        <v>0.115320318719</v>
      </c>
      <c r="AS63" s="19">
        <v>0.408944949118</v>
      </c>
      <c r="AT63" s="19">
        <v>0.253303620358</v>
      </c>
      <c r="AU63" s="19">
        <v>0.330596911082</v>
      </c>
      <c r="AV63" s="19">
        <v>0.00504520556714</v>
      </c>
      <c r="AW63" s="19">
        <v>0.00715451944194</v>
      </c>
      <c r="AX63" s="19">
        <v>0.0801709086849</v>
      </c>
      <c r="AY63" s="19">
        <v>0.053592248849</v>
      </c>
      <c r="AZ63" s="19">
        <v>0.114495257257</v>
      </c>
      <c r="BA63" s="17">
        <v>100133.185009</v>
      </c>
      <c r="BB63" s="17">
        <v>442604070.751</v>
      </c>
      <c r="BC63" s="20">
        <f t="shared" si="20"/>
        <v>25</v>
      </c>
      <c r="BD63" s="20">
        <f t="shared" si="21"/>
        <v>36</v>
      </c>
      <c r="BE63" s="53">
        <v>32729</v>
      </c>
      <c r="BF63" s="64">
        <f t="shared" si="11"/>
        <v>0.431891837276</v>
      </c>
      <c r="BG63" s="21">
        <f t="shared" si="12"/>
        <v>83.10347107460001</v>
      </c>
      <c r="BH63" s="65">
        <f t="shared" si="13"/>
        <v>0.026383346423067045</v>
      </c>
      <c r="BI63" s="64">
        <f t="shared" si="14"/>
        <v>0.461891837276</v>
      </c>
      <c r="BJ63" s="21">
        <f t="shared" si="15"/>
        <v>207.75867768650002</v>
      </c>
      <c r="BK63" s="65">
        <f t="shared" si="16"/>
        <v>0.06595836605766761</v>
      </c>
      <c r="BL63" s="64">
        <f t="shared" si="17"/>
        <v>0.511891837276</v>
      </c>
      <c r="BM63" s="21">
        <f t="shared" si="18"/>
        <v>415.51735537300004</v>
      </c>
      <c r="BN63" s="65">
        <f t="shared" si="19"/>
        <v>0.13191673211533522</v>
      </c>
    </row>
    <row r="64" spans="1:66" ht="12.75">
      <c r="A64" s="17" t="s">
        <v>78</v>
      </c>
      <c r="B64" s="17">
        <v>0</v>
      </c>
      <c r="C64" s="75">
        <v>3111788</v>
      </c>
      <c r="D64" s="75">
        <v>2626760</v>
      </c>
      <c r="E64" s="75">
        <v>8244</v>
      </c>
      <c r="F64" s="75">
        <v>1880</v>
      </c>
      <c r="G64" s="75">
        <v>1044884</v>
      </c>
      <c r="H64" s="75">
        <v>504168</v>
      </c>
      <c r="I64" s="75">
        <v>1794712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18">
        <v>208.733608816</v>
      </c>
      <c r="S64" s="18">
        <v>208.690449954</v>
      </c>
      <c r="T64" s="18">
        <v>71.4368227733</v>
      </c>
      <c r="U64" s="18">
        <v>60.3021120295</v>
      </c>
      <c r="V64" s="18">
        <v>0.189256198347</v>
      </c>
      <c r="W64" s="18">
        <v>0.0431588613408</v>
      </c>
      <c r="X64" s="18">
        <v>23.9872359964</v>
      </c>
      <c r="Y64" s="18">
        <v>11.5741046832</v>
      </c>
      <c r="Z64" s="18">
        <v>41.2009182737</v>
      </c>
      <c r="AA64" s="18">
        <v>41.3901744721</v>
      </c>
      <c r="AB64" s="18">
        <v>60.3021120295</v>
      </c>
      <c r="AC64" s="18">
        <v>101.692286502</v>
      </c>
      <c r="AD64" s="18">
        <v>173.129109275</v>
      </c>
      <c r="AE64" s="18">
        <v>35.6044995409</v>
      </c>
      <c r="AF64" s="18">
        <v>76.9515151517</v>
      </c>
      <c r="AG64" s="19">
        <v>0.342309975319</v>
      </c>
      <c r="AH64" s="19">
        <v>0.198332863248</v>
      </c>
      <c r="AI64" s="19">
        <v>0.288954823005</v>
      </c>
      <c r="AJ64" s="19">
        <v>0.487287686254</v>
      </c>
      <c r="AK64" s="19">
        <v>0.829597661573</v>
      </c>
      <c r="AL64" s="19">
        <v>0.412621673343</v>
      </c>
      <c r="AM64" s="19">
        <v>0.170609146459</v>
      </c>
      <c r="AN64" s="19">
        <v>0.288954823005</v>
      </c>
      <c r="AO64" s="19">
        <v>0.000906875223034</v>
      </c>
      <c r="AP64" s="19">
        <v>0.114941704336</v>
      </c>
      <c r="AQ64" s="19">
        <v>0.055460634091</v>
      </c>
      <c r="AR64" s="19">
        <v>0.197425988025</v>
      </c>
      <c r="AS64" s="19">
        <v>0.342239197504</v>
      </c>
      <c r="AT64" s="19">
        <v>0.368658960041</v>
      </c>
      <c r="AU64" s="19">
        <v>0.288895077183</v>
      </c>
      <c r="AV64" s="19">
        <v>0.000906687712732</v>
      </c>
      <c r="AW64" s="19">
        <v>0.000206765271705</v>
      </c>
      <c r="AX64" s="19">
        <v>0.114917938383</v>
      </c>
      <c r="AY64" s="19">
        <v>0.055449166758</v>
      </c>
      <c r="AZ64" s="19">
        <v>0.197385167187</v>
      </c>
      <c r="BA64" s="17">
        <v>14022.806035</v>
      </c>
      <c r="BB64" s="17">
        <v>9092288.73226</v>
      </c>
      <c r="BC64" s="20">
        <f t="shared" si="20"/>
        <v>33</v>
      </c>
      <c r="BD64" s="20">
        <f t="shared" si="21"/>
        <v>21</v>
      </c>
      <c r="BE64" s="54">
        <v>884</v>
      </c>
      <c r="BF64" s="64">
        <f t="shared" si="11"/>
        <v>0.362309975319</v>
      </c>
      <c r="BG64" s="21">
        <f t="shared" si="12"/>
        <v>1.4287364554659998</v>
      </c>
      <c r="BH64" s="65">
        <f t="shared" si="13"/>
        <v>0.023692975376501856</v>
      </c>
      <c r="BI64" s="64">
        <f t="shared" si="14"/>
        <v>0.39230997531899997</v>
      </c>
      <c r="BJ64" s="21">
        <f t="shared" si="15"/>
        <v>3.571841138665</v>
      </c>
      <c r="BK64" s="65">
        <f t="shared" si="16"/>
        <v>0.05923243844125464</v>
      </c>
      <c r="BL64" s="64">
        <f t="shared" si="17"/>
        <v>0.44230997531899996</v>
      </c>
      <c r="BM64" s="21">
        <f t="shared" si="18"/>
        <v>7.14368227733</v>
      </c>
      <c r="BN64" s="65">
        <f t="shared" si="19"/>
        <v>0.11846487688250928</v>
      </c>
    </row>
    <row r="65" spans="1:66" ht="12.75">
      <c r="A65" s="17"/>
      <c r="B65" s="1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7"/>
      <c r="BB65" s="17"/>
      <c r="BC65" s="20"/>
      <c r="BD65" s="20"/>
      <c r="BE65" s="56"/>
      <c r="BF65" s="66"/>
      <c r="BG65" s="20"/>
      <c r="BH65" s="67"/>
      <c r="BI65" s="66"/>
      <c r="BJ65" s="20"/>
      <c r="BK65" s="67"/>
      <c r="BL65" s="66"/>
      <c r="BM65" s="20"/>
      <c r="BN65" s="67"/>
    </row>
    <row r="66" spans="1:66" s="7" customFormat="1" ht="13.5" thickBot="1">
      <c r="A66" s="22" t="s">
        <v>114</v>
      </c>
      <c r="B66" s="71">
        <f aca="true" t="shared" si="22" ref="B66:Q66">SUM(B5:B64)</f>
        <v>309604</v>
      </c>
      <c r="C66" s="76">
        <f t="shared" si="22"/>
        <v>4627463036</v>
      </c>
      <c r="D66" s="76">
        <f t="shared" si="22"/>
        <v>3747564216</v>
      </c>
      <c r="E66" s="76">
        <f t="shared" si="22"/>
        <v>137378928</v>
      </c>
      <c r="F66" s="76">
        <f t="shared" si="22"/>
        <v>102026356</v>
      </c>
      <c r="G66" s="76">
        <f t="shared" si="22"/>
        <v>1125645420</v>
      </c>
      <c r="H66" s="76">
        <f t="shared" si="22"/>
        <v>801503352</v>
      </c>
      <c r="I66" s="76">
        <f t="shared" si="22"/>
        <v>1803665128</v>
      </c>
      <c r="J66" s="76">
        <f t="shared" si="22"/>
        <v>2840</v>
      </c>
      <c r="K66" s="76">
        <f t="shared" si="22"/>
        <v>150559896</v>
      </c>
      <c r="L66" s="76">
        <f t="shared" si="22"/>
        <v>254960880</v>
      </c>
      <c r="M66" s="76">
        <f t="shared" si="22"/>
        <v>16498720</v>
      </c>
      <c r="N66" s="76">
        <f t="shared" si="22"/>
        <v>14826328</v>
      </c>
      <c r="O66" s="76">
        <f t="shared" si="22"/>
        <v>1117908</v>
      </c>
      <c r="P66" s="76">
        <f t="shared" si="22"/>
        <v>16083096</v>
      </c>
      <c r="Q66" s="76">
        <f t="shared" si="22"/>
        <v>15758904</v>
      </c>
      <c r="R66" s="23">
        <f aca="true" t="shared" si="23" ref="R66:AF66">SUM(R6:R64)</f>
        <v>294193.1168048536</v>
      </c>
      <c r="S66" s="23">
        <f t="shared" si="23"/>
        <v>291510.5483015991</v>
      </c>
      <c r="T66" s="23">
        <f t="shared" si="23"/>
        <v>109688.31340698276</v>
      </c>
      <c r="U66" s="23">
        <f t="shared" si="23"/>
        <v>91885.33278255443</v>
      </c>
      <c r="V66" s="23">
        <f t="shared" si="23"/>
        <v>3532.5447199347664</v>
      </c>
      <c r="W66" s="23">
        <f t="shared" si="23"/>
        <v>2682.568503218387</v>
      </c>
      <c r="X66" s="23">
        <f t="shared" si="23"/>
        <v>25866.92672180704</v>
      </c>
      <c r="Y66" s="23">
        <f t="shared" si="23"/>
        <v>18769.202203888966</v>
      </c>
      <c r="Z66" s="23">
        <f t="shared" si="23"/>
        <v>41768.228466507666</v>
      </c>
      <c r="AA66" s="23">
        <f t="shared" si="23"/>
        <v>44560.24003682357</v>
      </c>
      <c r="AB66" s="23">
        <f t="shared" si="23"/>
        <v>86032.23636374329</v>
      </c>
      <c r="AC66" s="23">
        <f t="shared" si="23"/>
        <v>130592.4764005336</v>
      </c>
      <c r="AD66" s="23">
        <f t="shared" si="23"/>
        <v>240280.789807701</v>
      </c>
      <c r="AE66" s="23">
        <f t="shared" si="23"/>
        <v>53912.3269973181</v>
      </c>
      <c r="AF66" s="23">
        <f t="shared" si="23"/>
        <v>89936.9021121799</v>
      </c>
      <c r="AG66" s="24">
        <f>T66/$S$66</f>
        <v>0.37627562380177876</v>
      </c>
      <c r="AH66" s="24">
        <f>AA66/$S$66</f>
        <v>0.15285978602297848</v>
      </c>
      <c r="AI66" s="24">
        <f>AB66/$S$66</f>
        <v>0.2951256373568124</v>
      </c>
      <c r="AJ66" s="24">
        <f>AC66/$S$66</f>
        <v>0.44798542337967684</v>
      </c>
      <c r="AK66" s="24">
        <f>AD66/$S$66</f>
        <v>0.8242610471820889</v>
      </c>
      <c r="AL66" s="24">
        <f>T66/AD66</f>
        <v>0.4565005529354526</v>
      </c>
      <c r="AM66" s="24">
        <f>AE66/$S$66</f>
        <v>0.18494125619612223</v>
      </c>
      <c r="AN66" s="24">
        <f>U66/$S$66</f>
        <v>0.3152041437879261</v>
      </c>
      <c r="AO66" s="24">
        <f>V66/$S$66</f>
        <v>0.012118068250072268</v>
      </c>
      <c r="AP66" s="24">
        <f>X66/$S$66</f>
        <v>0.08873410198194584</v>
      </c>
      <c r="AQ66" s="24">
        <f>Y66/$S$66</f>
        <v>0.06438601386207884</v>
      </c>
      <c r="AR66" s="24">
        <f>Z66/$S$66</f>
        <v>0.1432820483164607</v>
      </c>
      <c r="AS66" s="24">
        <f>T66/$R$66</f>
        <v>0.3728445947283738</v>
      </c>
      <c r="AT66" s="24">
        <f>AF66/$R$66</f>
        <v>0.3057070236345384</v>
      </c>
      <c r="AU66" s="24">
        <f aca="true" t="shared" si="24" ref="AU66:AZ66">U66/$R$66</f>
        <v>0.3123299884799973</v>
      </c>
      <c r="AV66" s="24">
        <f t="shared" si="24"/>
        <v>0.012007570939458792</v>
      </c>
      <c r="AW66" s="24">
        <f t="shared" si="24"/>
        <v>0.009118393157368832</v>
      </c>
      <c r="AX66" s="24">
        <f t="shared" si="24"/>
        <v>0.0879249895535975</v>
      </c>
      <c r="AY66" s="24">
        <f t="shared" si="24"/>
        <v>0.06379891687384072</v>
      </c>
      <c r="AZ66" s="24">
        <f t="shared" si="24"/>
        <v>0.14197554626750047</v>
      </c>
      <c r="BA66" s="25" t="e">
        <f>NA()</f>
        <v>#N/A</v>
      </c>
      <c r="BB66" s="23">
        <f>SUM(BB5:BB64)</f>
        <v>12815517095.222458</v>
      </c>
      <c r="BC66" s="22"/>
      <c r="BD66" s="22"/>
      <c r="BE66" s="57">
        <v>1280122</v>
      </c>
      <c r="BF66" s="68">
        <f>BF$2+$AG66</f>
        <v>0.3962756238017788</v>
      </c>
      <c r="BG66" s="69">
        <f>(+BF$2)*$T66</f>
        <v>2193.7662681396555</v>
      </c>
      <c r="BH66" s="70">
        <f>BG66/$AB66</f>
        <v>0.02549935188089773</v>
      </c>
      <c r="BI66" s="68">
        <f>BI$2+$AG66</f>
        <v>0.42627562380177875</v>
      </c>
      <c r="BJ66" s="69">
        <f>(+BI$2)*$T66</f>
        <v>5484.415670349139</v>
      </c>
      <c r="BK66" s="70">
        <f>BJ66/$AB66</f>
        <v>0.06374837970224433</v>
      </c>
      <c r="BL66" s="68">
        <f>BL$2+$AG66</f>
        <v>0.4762756238017788</v>
      </c>
      <c r="BM66" s="69">
        <f>(+BL$2)*$T66</f>
        <v>10968.831340698278</v>
      </c>
      <c r="BN66" s="70">
        <f>BM66/$AB66</f>
        <v>0.12749675940448865</v>
      </c>
    </row>
    <row r="68" ht="12.75">
      <c r="A68" s="77" t="s">
        <v>174</v>
      </c>
    </row>
    <row r="69" spans="1:2" ht="14.25">
      <c r="A69" s="12">
        <v>1</v>
      </c>
      <c r="B69" s="3" t="s">
        <v>175</v>
      </c>
    </row>
    <row r="70" spans="1:2" ht="14.25">
      <c r="A70" s="12">
        <v>2</v>
      </c>
      <c r="B70" s="3" t="s">
        <v>176</v>
      </c>
    </row>
    <row r="71" spans="1:2" ht="14.25">
      <c r="A71" s="12">
        <v>3</v>
      </c>
      <c r="B71" s="3" t="s">
        <v>177</v>
      </c>
    </row>
    <row r="80" spans="34:42" ht="12.75">
      <c r="AH80" s="6" t="s">
        <v>118</v>
      </c>
      <c r="AP80" s="3" t="s">
        <v>123</v>
      </c>
    </row>
    <row r="126" spans="1:58" s="5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6" t="s">
        <v>124</v>
      </c>
      <c r="BA126" s="2"/>
      <c r="BB126" s="4"/>
      <c r="BC126"/>
      <c r="BD126"/>
      <c r="BE126"/>
      <c r="BF126"/>
    </row>
    <row r="128" spans="1:58" s="5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V128" s="5" t="s">
        <v>180</v>
      </c>
      <c r="BA128" s="2"/>
      <c r="BB128" s="4"/>
      <c r="BC128"/>
      <c r="BD128"/>
      <c r="BE128"/>
      <c r="BF128"/>
    </row>
    <row r="129" spans="1:58" s="5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U129" s="13">
        <v>0</v>
      </c>
      <c r="AV129" s="13">
        <v>37.6</v>
      </c>
      <c r="BA129" s="2"/>
      <c r="BB129" s="4"/>
      <c r="BC129"/>
      <c r="BD129"/>
      <c r="BE129"/>
      <c r="BF129"/>
    </row>
    <row r="130" spans="1:58" s="5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U130" s="13">
        <v>1</v>
      </c>
      <c r="AV130" s="13">
        <v>37.6</v>
      </c>
      <c r="BA130" s="2"/>
      <c r="BB130" s="4"/>
      <c r="BC130"/>
      <c r="BD130"/>
      <c r="BE130"/>
      <c r="BF130"/>
    </row>
  </sheetData>
  <sheetProtection/>
  <mergeCells count="6">
    <mergeCell ref="BF1:BN1"/>
    <mergeCell ref="BL2:BN2"/>
    <mergeCell ref="BI2:BK2"/>
    <mergeCell ref="BF2:BH2"/>
    <mergeCell ref="C2:I2"/>
    <mergeCell ref="J2:Q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2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dmeaney</dc:creator>
  <cp:keywords/>
  <dc:description/>
  <cp:lastModifiedBy>Kevin Leeson</cp:lastModifiedBy>
  <cp:lastPrinted>2013-12-04T17:04:30Z</cp:lastPrinted>
  <dcterms:created xsi:type="dcterms:W3CDTF">2013-12-03T16:05:23Z</dcterms:created>
  <dcterms:modified xsi:type="dcterms:W3CDTF">2014-04-18T18:22:06Z</dcterms:modified>
  <cp:category/>
  <cp:version/>
  <cp:contentType/>
  <cp:contentStatus/>
</cp:coreProperties>
</file>